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V\Dropbox\Aziyo\Side Projects\~FantasyCube\_Spreadsheets\"/>
    </mc:Choice>
  </mc:AlternateContent>
  <bookViews>
    <workbookView xWindow="6792" yWindow="5760" windowWidth="23004" windowHeight="5796"/>
  </bookViews>
  <sheets>
    <sheet name="Offense_Proj" sheetId="23" r:id="rId1"/>
    <sheet name="Offense_2014" sheetId="33" r:id="rId2"/>
    <sheet name="Reference_Sheet" sheetId="16" r:id="rId3"/>
    <sheet name="lkpTables" sheetId="32" state="hidden" r:id="rId4"/>
  </sheets>
  <definedNames>
    <definedName name="_xlnm._FilterDatabase" localSheetId="1" hidden="1">Offense_2014!$A$4:$AO$4</definedName>
    <definedName name="_xlnm._FilterDatabase" localSheetId="0" hidden="1">Offense_Proj!$A$4:$AO$4</definedName>
    <definedName name="DraftPosition" localSheetId="1">#REF!</definedName>
    <definedName name="DraftPosition">#REF!</definedName>
    <definedName name="lkpBye">Reference_Sheet!$U$17:$U$48</definedName>
    <definedName name="lkpByeTeam">Reference_Sheet!$T$17:$T$48</definedName>
    <definedName name="lkpCopyright">lkpTables!$J$4</definedName>
    <definedName name="lkpSubheading" localSheetId="1">lkpTables!#REF!</definedName>
    <definedName name="lkpSubheading">lkpTables!#REF!</definedName>
    <definedName name="lkpTeam">lkpTables!$B$5:$B$36</definedName>
    <definedName name="lkpTeamName">lkpTables!$C$5:$C$36</definedName>
    <definedName name="lkpYear">lkpTables!$G$4</definedName>
    <definedName name="NumRounds" localSheetId="1">#REF!</definedName>
    <definedName name="NumRounds">#REF!</definedName>
    <definedName name="NumTeams" localSheetId="1">#REF!</definedName>
    <definedName name="NumTeams">#REF!</definedName>
    <definedName name="_xlnm.Print_Titles" localSheetId="1">Offense_2014!$1:$4</definedName>
    <definedName name="_xlnm.Print_Titles" localSheetId="0">Offense_Proj!$1:$4</definedName>
    <definedName name="RosterSpots" localSheetId="1">#REF!</definedName>
    <definedName name="RosterSpots">#REF!</definedName>
  </definedNames>
  <calcPr calcId="152511"/>
</workbook>
</file>

<file path=xl/calcChain.xml><?xml version="1.0" encoding="utf-8"?>
<calcChain xmlns="http://schemas.openxmlformats.org/spreadsheetml/2006/main">
  <c r="AO242" i="23" l="1"/>
  <c r="AO241" i="23"/>
  <c r="AO240" i="23"/>
  <c r="AO239" i="23"/>
  <c r="AO238" i="23"/>
  <c r="AO237" i="23"/>
  <c r="AO236" i="23"/>
  <c r="AO235" i="23"/>
  <c r="AO234" i="23"/>
  <c r="AO233" i="23"/>
  <c r="AO232" i="23"/>
  <c r="AO231" i="23"/>
  <c r="AO230" i="23"/>
  <c r="AO229" i="23"/>
  <c r="AO228" i="23"/>
  <c r="AO227" i="23"/>
  <c r="AO226" i="23"/>
  <c r="AO225" i="23"/>
  <c r="AO224" i="23"/>
  <c r="AO223" i="23"/>
  <c r="AO222" i="23"/>
  <c r="AO221" i="23"/>
  <c r="AO220" i="23"/>
  <c r="AO219" i="23"/>
  <c r="AO218" i="23"/>
  <c r="AO217" i="23"/>
  <c r="AO216" i="23"/>
  <c r="AO215" i="23"/>
  <c r="AO214" i="23"/>
  <c r="AO213" i="23"/>
  <c r="AO212" i="23"/>
  <c r="AO211" i="23"/>
  <c r="AO210" i="23"/>
  <c r="AO209" i="23"/>
  <c r="AO208" i="23"/>
  <c r="AO207" i="23"/>
  <c r="AO206" i="23"/>
  <c r="AO205" i="23"/>
  <c r="AO204" i="23"/>
  <c r="AO203" i="23"/>
  <c r="AO202" i="23"/>
  <c r="AO201" i="23"/>
  <c r="AO200" i="23"/>
  <c r="AO199" i="23"/>
  <c r="AO198" i="23"/>
  <c r="AO197" i="23"/>
  <c r="AO196" i="23"/>
  <c r="AO195" i="23"/>
  <c r="AO194" i="23"/>
  <c r="AO193" i="23"/>
  <c r="AO192" i="23"/>
  <c r="AO191" i="23"/>
  <c r="AO190" i="23"/>
  <c r="AO189" i="23"/>
  <c r="AO188" i="23"/>
  <c r="AO187" i="23"/>
  <c r="AO186" i="23"/>
  <c r="AO185" i="23"/>
  <c r="AO184" i="23"/>
  <c r="AO183" i="23"/>
  <c r="AO182" i="23"/>
  <c r="AO181" i="23"/>
  <c r="AO180" i="23"/>
  <c r="AO179" i="23"/>
  <c r="AO178" i="23"/>
  <c r="AO177" i="23"/>
  <c r="AO176" i="23"/>
  <c r="AO175" i="23"/>
  <c r="AO174" i="23"/>
  <c r="AO173" i="23"/>
  <c r="AO172" i="23"/>
  <c r="AO171" i="23"/>
  <c r="AO170" i="23"/>
  <c r="AO169" i="23"/>
  <c r="AO168" i="23"/>
  <c r="AO167" i="23"/>
  <c r="AO166" i="23"/>
  <c r="AO165" i="23"/>
  <c r="AO164" i="23"/>
  <c r="AO163" i="23"/>
  <c r="AO162" i="23"/>
  <c r="AO161" i="23"/>
  <c r="AO160" i="23"/>
  <c r="AO159" i="23"/>
  <c r="AO158" i="23"/>
  <c r="AO157" i="23"/>
  <c r="AO156" i="23"/>
  <c r="AO155" i="23"/>
  <c r="AO154" i="23"/>
  <c r="AO153" i="23"/>
  <c r="AO152" i="23"/>
  <c r="AO151" i="23"/>
  <c r="AO150" i="23"/>
  <c r="AO149" i="23"/>
  <c r="AO148" i="23"/>
  <c r="AO147" i="23"/>
  <c r="AO146" i="23"/>
  <c r="AO145" i="23"/>
  <c r="AO144" i="23"/>
  <c r="AO143" i="23"/>
  <c r="AO142" i="23"/>
  <c r="AO141" i="23"/>
  <c r="AO140" i="23"/>
  <c r="AO139" i="23"/>
  <c r="AO138" i="23"/>
  <c r="AO137" i="23"/>
  <c r="AO136" i="23"/>
  <c r="AO135" i="23"/>
  <c r="AO134" i="23"/>
  <c r="AO133" i="23"/>
  <c r="AO132" i="23"/>
  <c r="AO131" i="23"/>
  <c r="AO130" i="23"/>
  <c r="AO129" i="23"/>
  <c r="AO128" i="23"/>
  <c r="AO127" i="23"/>
  <c r="AO126" i="23"/>
  <c r="AO125" i="23"/>
  <c r="AO124" i="23"/>
  <c r="AO123" i="23"/>
  <c r="AO122" i="23"/>
  <c r="AO121" i="23"/>
  <c r="AO120" i="23"/>
  <c r="AO119" i="23"/>
  <c r="AO118" i="23"/>
  <c r="AO117" i="23"/>
  <c r="AO116" i="23"/>
  <c r="AO115" i="23"/>
  <c r="AO114" i="23"/>
  <c r="AO113" i="23"/>
  <c r="AO112" i="23"/>
  <c r="AO111" i="23"/>
  <c r="AO110" i="23"/>
  <c r="AO109" i="23"/>
  <c r="AO108" i="23"/>
  <c r="AO107" i="23"/>
  <c r="AO106" i="23"/>
  <c r="AO105" i="23"/>
  <c r="AO104" i="23"/>
  <c r="AO103" i="23"/>
  <c r="AO102" i="23"/>
  <c r="AO101" i="23"/>
  <c r="AO100" i="23"/>
  <c r="AO99" i="23"/>
  <c r="AO98" i="23"/>
  <c r="AO97" i="23"/>
  <c r="AO96" i="23"/>
  <c r="AO95" i="23"/>
  <c r="AO94" i="23"/>
  <c r="AO93" i="23"/>
  <c r="AO92" i="23"/>
  <c r="AO91" i="23"/>
  <c r="AO90" i="23"/>
  <c r="AO89" i="23"/>
  <c r="AO88" i="23"/>
  <c r="AO87" i="23"/>
  <c r="AO86" i="23"/>
  <c r="AO85" i="23"/>
  <c r="AO84" i="23"/>
  <c r="AO83" i="23"/>
  <c r="AO82" i="23"/>
  <c r="AO81" i="23"/>
  <c r="AO80" i="23"/>
  <c r="AO79" i="23"/>
  <c r="AO78" i="23"/>
  <c r="AO77" i="23"/>
  <c r="AO76" i="23"/>
  <c r="AO75" i="23"/>
  <c r="AO74" i="23"/>
  <c r="AO73" i="23"/>
  <c r="AO72" i="23"/>
  <c r="AO71" i="23"/>
  <c r="AO70" i="23"/>
  <c r="AO69" i="23"/>
  <c r="AO68" i="23"/>
  <c r="AO67" i="23"/>
  <c r="AO66" i="23"/>
  <c r="AO65" i="23"/>
  <c r="AO64" i="23"/>
  <c r="AO63" i="23"/>
  <c r="AO62" i="23"/>
  <c r="AO61" i="23"/>
  <c r="AO60" i="23"/>
  <c r="AO59" i="23"/>
  <c r="AO58" i="23"/>
  <c r="AO57" i="23"/>
  <c r="AO56" i="23"/>
  <c r="AO55" i="23"/>
  <c r="AO54" i="23"/>
  <c r="AO53" i="23"/>
  <c r="AO52" i="23"/>
  <c r="AO51" i="23"/>
  <c r="AO50" i="23"/>
  <c r="AO49" i="23"/>
  <c r="AO48" i="23"/>
  <c r="AO47" i="23"/>
  <c r="AO46" i="23"/>
  <c r="AO45" i="23"/>
  <c r="AO44" i="23"/>
  <c r="AO43" i="23"/>
  <c r="AO42" i="23"/>
  <c r="AO41" i="23"/>
  <c r="AO40" i="23"/>
  <c r="AO39" i="23"/>
  <c r="AO38" i="23"/>
  <c r="AO37" i="23"/>
  <c r="AO36" i="23"/>
  <c r="AO35" i="23"/>
  <c r="AO34" i="23"/>
  <c r="AO33" i="23"/>
  <c r="AO32" i="23"/>
  <c r="AO31" i="23"/>
  <c r="AO30" i="23"/>
  <c r="AO29" i="23"/>
  <c r="AO28" i="23"/>
  <c r="AO27" i="23"/>
  <c r="AO26" i="23"/>
  <c r="AO25" i="23"/>
  <c r="AO24" i="23"/>
  <c r="AO23" i="23"/>
  <c r="AO22" i="23"/>
  <c r="AO21" i="23"/>
  <c r="AO20" i="23"/>
  <c r="AO19" i="23"/>
  <c r="AO18" i="23"/>
  <c r="AO17" i="23"/>
  <c r="AO16" i="23"/>
  <c r="AO15" i="23"/>
  <c r="AO14" i="23"/>
  <c r="AO13" i="23"/>
  <c r="AO12" i="23"/>
  <c r="AO11" i="23"/>
  <c r="AO10" i="23"/>
  <c r="AO9" i="23"/>
  <c r="AO8" i="23"/>
  <c r="AO7" i="23"/>
  <c r="AO6" i="23"/>
  <c r="AO5" i="23"/>
  <c r="AN1" i="23" l="1"/>
  <c r="AN242" i="23"/>
  <c r="AN241" i="23"/>
  <c r="AN240" i="23"/>
  <c r="AN239" i="23"/>
  <c r="AN238" i="23"/>
  <c r="AN237" i="23"/>
  <c r="AN236" i="23"/>
  <c r="AN235" i="23"/>
  <c r="AN234" i="23"/>
  <c r="AN233" i="23"/>
  <c r="AN232" i="23"/>
  <c r="AN231" i="23"/>
  <c r="AN230" i="23"/>
  <c r="AN229" i="23"/>
  <c r="AN228" i="23"/>
  <c r="AN227" i="23"/>
  <c r="AN226" i="23"/>
  <c r="AN225" i="23"/>
  <c r="AN224" i="23"/>
  <c r="AN223" i="23"/>
  <c r="AN222" i="23"/>
  <c r="AN221" i="23"/>
  <c r="AN220" i="23"/>
  <c r="AN219" i="23"/>
  <c r="AN218" i="23"/>
  <c r="AN217" i="23"/>
  <c r="AN216" i="23"/>
  <c r="AN215" i="23"/>
  <c r="AN214" i="23"/>
  <c r="AN213" i="23"/>
  <c r="AN212" i="23"/>
  <c r="AN211" i="23"/>
  <c r="AN210" i="23"/>
  <c r="AN209" i="23"/>
  <c r="AN208" i="23"/>
  <c r="AN207" i="23"/>
  <c r="AN206" i="23"/>
  <c r="AN205" i="23"/>
  <c r="AN204" i="23"/>
  <c r="AN203" i="23"/>
  <c r="AN202" i="23"/>
  <c r="AN201" i="23"/>
  <c r="AN200" i="23"/>
  <c r="AN199" i="23"/>
  <c r="AN198" i="23"/>
  <c r="AN197" i="23"/>
  <c r="AN196" i="23"/>
  <c r="AN195" i="23"/>
  <c r="AN194" i="23"/>
  <c r="AN193" i="23"/>
  <c r="AN192" i="23"/>
  <c r="AN191" i="23"/>
  <c r="AN190" i="23"/>
  <c r="AN189" i="23"/>
  <c r="AN188" i="23"/>
  <c r="AN187" i="23"/>
  <c r="AN186" i="23"/>
  <c r="AN185" i="23"/>
  <c r="AN184" i="23"/>
  <c r="AN183" i="23"/>
  <c r="AN182" i="23"/>
  <c r="AN181" i="23"/>
  <c r="AN180" i="23"/>
  <c r="AN179" i="23"/>
  <c r="AN178" i="23"/>
  <c r="AN177" i="23"/>
  <c r="AN176" i="23"/>
  <c r="AN175" i="23"/>
  <c r="AN174" i="23"/>
  <c r="AN173" i="23"/>
  <c r="AN172" i="23"/>
  <c r="AN171" i="23"/>
  <c r="AN170" i="23"/>
  <c r="AN169" i="23"/>
  <c r="AN168" i="23"/>
  <c r="AN167" i="23"/>
  <c r="AN166" i="23"/>
  <c r="AN165" i="23"/>
  <c r="AN164" i="23"/>
  <c r="AN163" i="23"/>
  <c r="AN162" i="23"/>
  <c r="AN161" i="23"/>
  <c r="AN160" i="23"/>
  <c r="AN159" i="23"/>
  <c r="AN158" i="23"/>
  <c r="AN157" i="23"/>
  <c r="AN156" i="23"/>
  <c r="AN155" i="23"/>
  <c r="AN154" i="23"/>
  <c r="AN153" i="23"/>
  <c r="AN152" i="23"/>
  <c r="AN151" i="23"/>
  <c r="AN150" i="23"/>
  <c r="AN149" i="23"/>
  <c r="AN148" i="23"/>
  <c r="AN147" i="23"/>
  <c r="AN146" i="23"/>
  <c r="AN145" i="23"/>
  <c r="AN144" i="23"/>
  <c r="AN143" i="23"/>
  <c r="AN142" i="23"/>
  <c r="AN141" i="23"/>
  <c r="AN140" i="23"/>
  <c r="AN139" i="23"/>
  <c r="AN138" i="23"/>
  <c r="AN137" i="23"/>
  <c r="AN136" i="23"/>
  <c r="AN135" i="23"/>
  <c r="AN134" i="23"/>
  <c r="AN133" i="23"/>
  <c r="AN132" i="23"/>
  <c r="AN131" i="23"/>
  <c r="AN130" i="23"/>
  <c r="AN129" i="23"/>
  <c r="AN128" i="23"/>
  <c r="AN127" i="23"/>
  <c r="AN126" i="23"/>
  <c r="AN125" i="23"/>
  <c r="AN124" i="23"/>
  <c r="AN123" i="23"/>
  <c r="AN122" i="23"/>
  <c r="AN121" i="23"/>
  <c r="AN120" i="23"/>
  <c r="AN119" i="23"/>
  <c r="AN118" i="23"/>
  <c r="AN117" i="23"/>
  <c r="AN116" i="23"/>
  <c r="AN115" i="23"/>
  <c r="AN114" i="23"/>
  <c r="AN113" i="23"/>
  <c r="AN112" i="23"/>
  <c r="AN111" i="23"/>
  <c r="AN110" i="23"/>
  <c r="AN109" i="23"/>
  <c r="AN108" i="23"/>
  <c r="AN107" i="23"/>
  <c r="AN106" i="23"/>
  <c r="AN105" i="23"/>
  <c r="AN104" i="23"/>
  <c r="AN103" i="23"/>
  <c r="AN102" i="23"/>
  <c r="AN101" i="23"/>
  <c r="AN100" i="23"/>
  <c r="AN99" i="23"/>
  <c r="AN98" i="23"/>
  <c r="AN97" i="23"/>
  <c r="AN96" i="23"/>
  <c r="AN95" i="23"/>
  <c r="AN94" i="23"/>
  <c r="AN93" i="23"/>
  <c r="AN92" i="23"/>
  <c r="AN91" i="23"/>
  <c r="AN90" i="23"/>
  <c r="AN89" i="23"/>
  <c r="AN88" i="23"/>
  <c r="AN87" i="23"/>
  <c r="AN86" i="23"/>
  <c r="AN85" i="23"/>
  <c r="AN84" i="23"/>
  <c r="AN83" i="23"/>
  <c r="AN82" i="23"/>
  <c r="AN81" i="23"/>
  <c r="AN80" i="23"/>
  <c r="AN79" i="23"/>
  <c r="AN78" i="23"/>
  <c r="AN77" i="23"/>
  <c r="AN76" i="23"/>
  <c r="AN75" i="23"/>
  <c r="AN74" i="23"/>
  <c r="AN73" i="23"/>
  <c r="AN72" i="23"/>
  <c r="AN71" i="23"/>
  <c r="AN70" i="23"/>
  <c r="AN69" i="23"/>
  <c r="AN68" i="23"/>
  <c r="AN67" i="23"/>
  <c r="AN66" i="23"/>
  <c r="AN65" i="23"/>
  <c r="AN64" i="23"/>
  <c r="AN63" i="23"/>
  <c r="AN62" i="23"/>
  <c r="AN61" i="23"/>
  <c r="AN60" i="23"/>
  <c r="AN59" i="23"/>
  <c r="AN58" i="23"/>
  <c r="AN57" i="23"/>
  <c r="AN56" i="23"/>
  <c r="AN55" i="23"/>
  <c r="AN54" i="23"/>
  <c r="AN53" i="23"/>
  <c r="AN52" i="23"/>
  <c r="AN51" i="23"/>
  <c r="AN50" i="23"/>
  <c r="AN49" i="23"/>
  <c r="AN48" i="23"/>
  <c r="AN47" i="23"/>
  <c r="AN46" i="23"/>
  <c r="AN45" i="23"/>
  <c r="AN44" i="23"/>
  <c r="AN43" i="23"/>
  <c r="AN42" i="23"/>
  <c r="AN41" i="23"/>
  <c r="AN40" i="23"/>
  <c r="AN39" i="23"/>
  <c r="AN38" i="23"/>
  <c r="AN37" i="23"/>
  <c r="AN36" i="23"/>
  <c r="AN35" i="23"/>
  <c r="AN34" i="23"/>
  <c r="AN33" i="23"/>
  <c r="AN32" i="23"/>
  <c r="AN31" i="23"/>
  <c r="AN30" i="23"/>
  <c r="AN29" i="23"/>
  <c r="AN28" i="23"/>
  <c r="AN27" i="23"/>
  <c r="AN26" i="23"/>
  <c r="AN25" i="23"/>
  <c r="AN24" i="23"/>
  <c r="AN23" i="23"/>
  <c r="AN22" i="23"/>
  <c r="AN21" i="23"/>
  <c r="AN20" i="23"/>
  <c r="AN19" i="23"/>
  <c r="AN18" i="23"/>
  <c r="AN17" i="23"/>
  <c r="AN16" i="23"/>
  <c r="AN15" i="23"/>
  <c r="AN14" i="23"/>
  <c r="AN13" i="23"/>
  <c r="AN12" i="23"/>
  <c r="AN11" i="23"/>
  <c r="AN10" i="23"/>
  <c r="AN9" i="23"/>
  <c r="AN8" i="23"/>
  <c r="AN7" i="23"/>
  <c r="AN6" i="23"/>
  <c r="AN5" i="23"/>
  <c r="AN242" i="33" l="1"/>
  <c r="AO242" i="33"/>
  <c r="AN241" i="33"/>
  <c r="AO241" i="33"/>
  <c r="AN240" i="33"/>
  <c r="AO240" i="33"/>
  <c r="AN239" i="33"/>
  <c r="AO239" i="33"/>
  <c r="AN238" i="33"/>
  <c r="AO238" i="33"/>
  <c r="AN237" i="33"/>
  <c r="AO237" i="33"/>
  <c r="H242" i="23"/>
  <c r="H241" i="23"/>
  <c r="H240" i="23"/>
  <c r="H239" i="23"/>
  <c r="H238" i="23"/>
  <c r="H237" i="23"/>
  <c r="H236" i="23"/>
  <c r="H235" i="23"/>
  <c r="H234" i="23"/>
  <c r="H233" i="23"/>
  <c r="H232" i="23"/>
  <c r="H231" i="23"/>
  <c r="H230" i="23"/>
  <c r="K242" i="23"/>
  <c r="K241" i="23"/>
  <c r="K240" i="23"/>
  <c r="K239" i="23"/>
  <c r="K238" i="23"/>
  <c r="K237" i="23"/>
  <c r="N242" i="23"/>
  <c r="N241" i="23"/>
  <c r="N240" i="23"/>
  <c r="N239" i="23"/>
  <c r="N238" i="23"/>
  <c r="N237" i="23"/>
  <c r="N5" i="23"/>
  <c r="N6" i="23"/>
  <c r="N7" i="23"/>
  <c r="N8" i="23"/>
  <c r="N9" i="23"/>
  <c r="N10" i="23"/>
  <c r="N11" i="23"/>
  <c r="N12" i="23"/>
  <c r="N13" i="23"/>
  <c r="N14" i="23"/>
  <c r="N15" i="23"/>
  <c r="N16" i="23"/>
  <c r="N17" i="23"/>
  <c r="N18" i="23"/>
  <c r="N19" i="23"/>
  <c r="N20" i="23"/>
  <c r="N21" i="23"/>
  <c r="N22" i="23"/>
  <c r="N23" i="23"/>
  <c r="N24" i="23"/>
  <c r="N25" i="23"/>
  <c r="N26" i="23"/>
  <c r="N27" i="23"/>
  <c r="N28" i="23"/>
  <c r="N29" i="23"/>
  <c r="N30" i="23"/>
  <c r="N31" i="23"/>
  <c r="N32" i="23"/>
  <c r="N33" i="23"/>
  <c r="N34" i="23"/>
  <c r="N35" i="23"/>
  <c r="N36" i="23"/>
  <c r="N37" i="23"/>
  <c r="N38" i="23"/>
  <c r="N39" i="23"/>
  <c r="N40" i="23"/>
  <c r="N41" i="23"/>
  <c r="N42" i="23"/>
  <c r="N43" i="23"/>
  <c r="N44" i="23"/>
  <c r="N45" i="23"/>
  <c r="N46" i="23"/>
  <c r="N47" i="23"/>
  <c r="N48" i="23"/>
  <c r="N49" i="23"/>
  <c r="N50" i="23"/>
  <c r="N51" i="23"/>
  <c r="N52" i="23"/>
  <c r="N53" i="23"/>
  <c r="N54" i="23"/>
  <c r="N55" i="23"/>
  <c r="N56" i="23"/>
  <c r="N57" i="23"/>
  <c r="N58" i="23"/>
  <c r="N59" i="23"/>
  <c r="N60" i="23"/>
  <c r="N61" i="23"/>
  <c r="N62" i="23"/>
  <c r="N63" i="23"/>
  <c r="N64" i="23"/>
  <c r="N65" i="23"/>
  <c r="N66" i="23"/>
  <c r="N67" i="23"/>
  <c r="N68" i="23"/>
  <c r="N69" i="23"/>
  <c r="N70" i="23"/>
  <c r="N71" i="23"/>
  <c r="N72" i="23"/>
  <c r="N73" i="23"/>
  <c r="N74" i="23"/>
  <c r="N75" i="23"/>
  <c r="N76" i="23"/>
  <c r="N77" i="23"/>
  <c r="N78" i="23"/>
  <c r="N79" i="23"/>
  <c r="N80" i="23"/>
  <c r="N81" i="23"/>
  <c r="N82" i="23"/>
  <c r="N83" i="23"/>
  <c r="N84" i="23"/>
  <c r="N85" i="23"/>
  <c r="N86" i="23"/>
  <c r="N87" i="23"/>
  <c r="N88" i="23"/>
  <c r="N89" i="23"/>
  <c r="N90" i="23"/>
  <c r="N91" i="23"/>
  <c r="N92" i="23"/>
  <c r="N93" i="23"/>
  <c r="N94" i="23"/>
  <c r="N95" i="23"/>
  <c r="N96" i="23"/>
  <c r="N97" i="23"/>
  <c r="N98" i="23"/>
  <c r="N99" i="23"/>
  <c r="N100" i="23"/>
  <c r="N101" i="23"/>
  <c r="N102" i="23"/>
  <c r="N103" i="23"/>
  <c r="N104" i="23"/>
  <c r="N105" i="23"/>
  <c r="N106" i="23"/>
  <c r="N107" i="23"/>
  <c r="N108" i="23"/>
  <c r="N109" i="23"/>
  <c r="N110" i="23"/>
  <c r="N111" i="23"/>
  <c r="N112" i="23"/>
  <c r="N113" i="23"/>
  <c r="N114" i="23"/>
  <c r="N115" i="23"/>
  <c r="N116" i="23"/>
  <c r="N117" i="23"/>
  <c r="N118" i="23"/>
  <c r="N119" i="23"/>
  <c r="N120" i="23"/>
  <c r="N121" i="23"/>
  <c r="N122" i="23"/>
  <c r="N123" i="23"/>
  <c r="N124" i="23"/>
  <c r="N125" i="23"/>
  <c r="N126" i="23"/>
  <c r="N127" i="23"/>
  <c r="N128" i="23"/>
  <c r="N129" i="23"/>
  <c r="N130" i="23"/>
  <c r="N131" i="23"/>
  <c r="N132" i="23"/>
  <c r="N133" i="23"/>
  <c r="N134" i="23"/>
  <c r="N135" i="23"/>
  <c r="N136" i="23"/>
  <c r="N137" i="23"/>
  <c r="N138" i="23"/>
  <c r="N139" i="23"/>
  <c r="N140" i="23"/>
  <c r="N141" i="23"/>
  <c r="N142" i="23"/>
  <c r="N143" i="23"/>
  <c r="N144" i="23"/>
  <c r="N145" i="23"/>
  <c r="N146" i="23"/>
  <c r="N147" i="23"/>
  <c r="N148" i="23"/>
  <c r="N149" i="23"/>
  <c r="N150" i="23"/>
  <c r="N151" i="23"/>
  <c r="N152" i="23"/>
  <c r="N153" i="23"/>
  <c r="N154" i="23"/>
  <c r="N155" i="23"/>
  <c r="N156" i="23"/>
  <c r="N157" i="23"/>
  <c r="N158" i="23"/>
  <c r="N159" i="23"/>
  <c r="N160" i="23"/>
  <c r="N161" i="23"/>
  <c r="N162" i="23"/>
  <c r="N163" i="23"/>
  <c r="N164" i="23"/>
  <c r="N165" i="23"/>
  <c r="N166" i="23"/>
  <c r="N167" i="23"/>
  <c r="N168" i="23"/>
  <c r="N169" i="23"/>
  <c r="N170" i="23"/>
  <c r="N171" i="23"/>
  <c r="N172" i="23"/>
  <c r="N173" i="23"/>
  <c r="N174" i="23"/>
  <c r="N175" i="23"/>
  <c r="N176" i="23"/>
  <c r="N177" i="23"/>
  <c r="N178" i="23"/>
  <c r="N179" i="23"/>
  <c r="N180" i="23"/>
  <c r="N181" i="23"/>
  <c r="N182" i="23"/>
  <c r="N183" i="23"/>
  <c r="N184" i="23"/>
  <c r="N185" i="23"/>
  <c r="N186" i="23"/>
  <c r="N187" i="23"/>
  <c r="N188" i="23"/>
  <c r="N189" i="23"/>
  <c r="N190" i="23"/>
  <c r="N191" i="23"/>
  <c r="N192" i="23"/>
  <c r="N193" i="23"/>
  <c r="N194" i="23"/>
  <c r="N195" i="23"/>
  <c r="N196" i="23"/>
  <c r="N197" i="23"/>
  <c r="N198" i="23"/>
  <c r="N199" i="23"/>
  <c r="N200" i="23"/>
  <c r="N201" i="23"/>
  <c r="N202" i="23"/>
  <c r="N203" i="23"/>
  <c r="N204" i="23"/>
  <c r="N205" i="23"/>
  <c r="N206" i="23"/>
  <c r="N207" i="23"/>
  <c r="N208" i="23"/>
  <c r="N209" i="23"/>
  <c r="N210" i="23"/>
  <c r="N211" i="23"/>
  <c r="N212" i="23"/>
  <c r="N213" i="23"/>
  <c r="N214" i="23"/>
  <c r="N215" i="23"/>
  <c r="N216" i="23"/>
  <c r="N217" i="23"/>
  <c r="N218" i="23"/>
  <c r="N219" i="23"/>
  <c r="N220" i="23"/>
  <c r="N221" i="23"/>
  <c r="N222" i="23"/>
  <c r="N223" i="23"/>
  <c r="N224" i="23"/>
  <c r="N225" i="23"/>
  <c r="N226" i="23"/>
  <c r="N227" i="23"/>
  <c r="N228" i="23"/>
  <c r="N229" i="23"/>
  <c r="N230" i="23"/>
  <c r="N231" i="23"/>
  <c r="N232" i="23"/>
  <c r="N233" i="23"/>
  <c r="N234" i="23"/>
  <c r="N235" i="23"/>
  <c r="N236" i="23"/>
  <c r="K236" i="23"/>
  <c r="K235" i="23"/>
  <c r="K234" i="23"/>
  <c r="K233" i="23"/>
  <c r="K232" i="23"/>
  <c r="K231" i="23"/>
  <c r="K230" i="23"/>
  <c r="K229" i="23"/>
  <c r="K228" i="23"/>
  <c r="K227" i="23"/>
  <c r="K226" i="23"/>
  <c r="K225" i="23"/>
  <c r="K224" i="23"/>
  <c r="K223" i="23"/>
  <c r="K222" i="23"/>
  <c r="K221" i="23"/>
  <c r="K220" i="23"/>
  <c r="K219" i="23"/>
  <c r="K218" i="23"/>
  <c r="K217" i="23"/>
  <c r="K216" i="23"/>
  <c r="K215" i="23"/>
  <c r="K214" i="23"/>
  <c r="K213" i="23"/>
  <c r="K212" i="23"/>
  <c r="K211" i="23"/>
  <c r="K210" i="23"/>
  <c r="K209" i="23"/>
  <c r="K208" i="23"/>
  <c r="K207" i="23"/>
  <c r="K206" i="23"/>
  <c r="K205" i="23"/>
  <c r="K204" i="23"/>
  <c r="K203" i="23"/>
  <c r="K202" i="23"/>
  <c r="K201" i="23"/>
  <c r="K200" i="23"/>
  <c r="K199" i="23"/>
  <c r="K198" i="23"/>
  <c r="K197" i="23"/>
  <c r="K196" i="23"/>
  <c r="K195" i="23"/>
  <c r="K194" i="23"/>
  <c r="K193" i="23"/>
  <c r="K192" i="23"/>
  <c r="K191" i="23"/>
  <c r="K190" i="23"/>
  <c r="K189" i="23"/>
  <c r="K188" i="23"/>
  <c r="K187" i="23"/>
  <c r="K186" i="23"/>
  <c r="K185" i="23"/>
  <c r="K184" i="23"/>
  <c r="K183" i="23"/>
  <c r="K182" i="23"/>
  <c r="K181" i="23"/>
  <c r="K180" i="23"/>
  <c r="K179" i="23"/>
  <c r="K178" i="23"/>
  <c r="K177" i="23"/>
  <c r="K176" i="23"/>
  <c r="K175" i="23"/>
  <c r="K174" i="23"/>
  <c r="K173" i="23"/>
  <c r="K172" i="23"/>
  <c r="K171" i="23"/>
  <c r="K170" i="23"/>
  <c r="K169" i="23"/>
  <c r="K168" i="23"/>
  <c r="K167" i="23"/>
  <c r="K166" i="23"/>
  <c r="K165" i="23"/>
  <c r="K164" i="23"/>
  <c r="K163" i="23"/>
  <c r="K162" i="23"/>
  <c r="K161" i="23"/>
  <c r="K160" i="23"/>
  <c r="K159" i="23"/>
  <c r="K158" i="23"/>
  <c r="K157" i="23"/>
  <c r="K156" i="23"/>
  <c r="K155" i="23"/>
  <c r="K154" i="23"/>
  <c r="K153" i="23"/>
  <c r="K152" i="23"/>
  <c r="K151" i="23"/>
  <c r="K150" i="23"/>
  <c r="K149" i="23"/>
  <c r="K148" i="23"/>
  <c r="K147" i="23"/>
  <c r="K146" i="23"/>
  <c r="K145" i="23"/>
  <c r="K144" i="23"/>
  <c r="K143" i="23"/>
  <c r="K142" i="23"/>
  <c r="K141" i="23"/>
  <c r="K140" i="23"/>
  <c r="K139" i="23"/>
  <c r="K138" i="23"/>
  <c r="K137" i="23"/>
  <c r="K136" i="23"/>
  <c r="K135" i="23"/>
  <c r="K134" i="23"/>
  <c r="K133" i="23"/>
  <c r="K132" i="23"/>
  <c r="K131" i="23"/>
  <c r="K130" i="23"/>
  <c r="K129" i="23"/>
  <c r="K128" i="23"/>
  <c r="K127" i="23"/>
  <c r="K126" i="23"/>
  <c r="K125" i="23"/>
  <c r="K124" i="23"/>
  <c r="K123" i="23"/>
  <c r="K122" i="23"/>
  <c r="K121" i="23"/>
  <c r="K120" i="23"/>
  <c r="K119" i="23"/>
  <c r="K118" i="23"/>
  <c r="K117" i="23"/>
  <c r="K116" i="23"/>
  <c r="K115" i="23"/>
  <c r="K114" i="23"/>
  <c r="K113" i="23"/>
  <c r="K112" i="23"/>
  <c r="K111" i="23"/>
  <c r="K110" i="23"/>
  <c r="K109" i="23"/>
  <c r="K108" i="23"/>
  <c r="K107" i="23"/>
  <c r="K106" i="23"/>
  <c r="K105" i="23"/>
  <c r="K104" i="23"/>
  <c r="K103" i="23"/>
  <c r="K102" i="23"/>
  <c r="K101" i="23"/>
  <c r="K100" i="23"/>
  <c r="K99" i="23"/>
  <c r="K98" i="23"/>
  <c r="K97" i="23"/>
  <c r="K96" i="23"/>
  <c r="K95" i="23"/>
  <c r="K94" i="23"/>
  <c r="K93" i="23"/>
  <c r="K92" i="23"/>
  <c r="K91" i="23"/>
  <c r="K90" i="23"/>
  <c r="K89" i="23"/>
  <c r="K88" i="23"/>
  <c r="K87" i="23"/>
  <c r="K86" i="23"/>
  <c r="K85" i="23"/>
  <c r="K84" i="23"/>
  <c r="K83" i="23"/>
  <c r="K82" i="23"/>
  <c r="K81" i="23"/>
  <c r="K80" i="23"/>
  <c r="K79" i="23"/>
  <c r="K78" i="23"/>
  <c r="K77" i="23"/>
  <c r="K76" i="23"/>
  <c r="K75" i="23"/>
  <c r="K74" i="23"/>
  <c r="K73" i="23"/>
  <c r="K72" i="23"/>
  <c r="K71" i="23"/>
  <c r="K70" i="23"/>
  <c r="K69" i="23"/>
  <c r="K68" i="23"/>
  <c r="K67" i="23"/>
  <c r="K66" i="23"/>
  <c r="K65" i="23"/>
  <c r="K64" i="23"/>
  <c r="K63" i="23"/>
  <c r="K62" i="23"/>
  <c r="K61" i="23"/>
  <c r="K60" i="23"/>
  <c r="K59" i="23"/>
  <c r="K58" i="23"/>
  <c r="K57" i="23"/>
  <c r="K56" i="23"/>
  <c r="K55" i="23"/>
  <c r="K54" i="23"/>
  <c r="K53" i="23"/>
  <c r="K52" i="23"/>
  <c r="K51" i="23"/>
  <c r="K50" i="23"/>
  <c r="K49" i="23"/>
  <c r="K48" i="23"/>
  <c r="K47" i="23"/>
  <c r="K46" i="23"/>
  <c r="K45" i="23"/>
  <c r="K44" i="23"/>
  <c r="K43" i="23"/>
  <c r="K42" i="23"/>
  <c r="K41" i="23"/>
  <c r="K40" i="23"/>
  <c r="K39" i="23"/>
  <c r="K38" i="23"/>
  <c r="K37" i="23"/>
  <c r="K36" i="23"/>
  <c r="K35" i="23"/>
  <c r="K34" i="23"/>
  <c r="K33" i="23"/>
  <c r="K32" i="23"/>
  <c r="K31" i="23"/>
  <c r="K30" i="23"/>
  <c r="K29" i="23"/>
  <c r="K28" i="23"/>
  <c r="K27" i="23"/>
  <c r="K26" i="23"/>
  <c r="K25" i="23"/>
  <c r="K24" i="23"/>
  <c r="K23" i="23"/>
  <c r="K22" i="23"/>
  <c r="K21" i="23"/>
  <c r="K20" i="23"/>
  <c r="K19" i="23"/>
  <c r="K18" i="23"/>
  <c r="K17" i="23"/>
  <c r="K16" i="23"/>
  <c r="K15" i="23"/>
  <c r="K14" i="23"/>
  <c r="K13" i="23"/>
  <c r="K12" i="23"/>
  <c r="K11" i="23"/>
  <c r="K10" i="23"/>
  <c r="K9" i="23"/>
  <c r="K8" i="23"/>
  <c r="K7" i="23"/>
  <c r="K6" i="23"/>
  <c r="K5" i="23"/>
  <c r="A2" i="33"/>
  <c r="AN236" i="33"/>
  <c r="AO236" i="33"/>
  <c r="AN235" i="33"/>
  <c r="AO235" i="33"/>
  <c r="AN234" i="33"/>
  <c r="AO234" i="33"/>
  <c r="AN233" i="33"/>
  <c r="AO233" i="33"/>
  <c r="AN232" i="33"/>
  <c r="AO232" i="33"/>
  <c r="AN231" i="33"/>
  <c r="AO231" i="33"/>
  <c r="AN230" i="33"/>
  <c r="AO230" i="33"/>
  <c r="E1" i="33"/>
  <c r="AN228" i="33"/>
  <c r="AO228" i="33"/>
  <c r="AN229" i="33"/>
  <c r="AO229" i="33"/>
  <c r="AN227" i="33"/>
  <c r="AO227" i="33"/>
  <c r="AN226" i="33"/>
  <c r="AO226" i="33"/>
  <c r="AN225" i="33"/>
  <c r="AO225" i="33"/>
  <c r="AN224" i="33"/>
  <c r="AO224" i="33"/>
  <c r="AN223" i="33"/>
  <c r="AO223" i="33"/>
  <c r="AN222" i="33"/>
  <c r="AO222" i="33"/>
  <c r="AN221" i="33"/>
  <c r="AO221" i="33"/>
  <c r="AN220" i="33"/>
  <c r="AO220" i="33"/>
  <c r="AN219" i="33"/>
  <c r="AO219" i="33"/>
  <c r="AN218" i="33"/>
  <c r="AO218" i="33"/>
  <c r="AN217" i="33"/>
  <c r="AO217" i="33"/>
  <c r="AN216" i="33"/>
  <c r="AO216" i="33"/>
  <c r="AN215" i="33"/>
  <c r="AO215" i="33"/>
  <c r="AN214" i="33"/>
  <c r="AO214" i="33"/>
  <c r="AN213" i="33"/>
  <c r="AO213" i="33"/>
  <c r="AN212" i="33"/>
  <c r="AO212" i="33"/>
  <c r="AN211" i="33"/>
  <c r="AO211" i="33"/>
  <c r="AN210" i="33"/>
  <c r="AO210" i="33"/>
  <c r="AN209" i="33"/>
  <c r="AO209" i="33"/>
  <c r="AN208" i="33"/>
  <c r="AO208" i="33"/>
  <c r="AN207" i="33"/>
  <c r="AO207" i="33"/>
  <c r="AN206" i="33"/>
  <c r="AO206" i="33"/>
  <c r="AN205" i="33"/>
  <c r="AO205" i="33"/>
  <c r="AN204" i="33"/>
  <c r="AO204" i="33"/>
  <c r="AN203" i="33"/>
  <c r="AO203" i="33"/>
  <c r="AN202" i="33"/>
  <c r="AO202" i="33"/>
  <c r="AN201" i="33"/>
  <c r="AO201" i="33"/>
  <c r="AN200" i="33"/>
  <c r="AO200" i="33"/>
  <c r="AN199" i="33"/>
  <c r="AO199" i="33"/>
  <c r="AN198" i="33"/>
  <c r="AO198" i="33"/>
  <c r="AN197" i="33"/>
  <c r="AO197" i="33"/>
  <c r="AN196" i="33"/>
  <c r="AO196" i="33"/>
  <c r="AN195" i="33"/>
  <c r="AO195" i="33"/>
  <c r="AN194" i="33"/>
  <c r="AO194" i="33"/>
  <c r="AN193" i="33"/>
  <c r="AO193" i="33"/>
  <c r="AN192" i="33"/>
  <c r="AO192" i="33"/>
  <c r="AN191" i="33"/>
  <c r="AO191" i="33"/>
  <c r="AN190" i="33"/>
  <c r="AO190" i="33"/>
  <c r="AN189" i="33"/>
  <c r="AO189" i="33"/>
  <c r="AN188" i="33"/>
  <c r="AO188" i="33"/>
  <c r="AN187" i="33"/>
  <c r="AO187" i="33"/>
  <c r="AN186" i="33"/>
  <c r="AO186" i="33"/>
  <c r="AN185" i="33"/>
  <c r="AO185" i="33"/>
  <c r="AN184" i="33"/>
  <c r="AO184" i="33"/>
  <c r="AN183" i="33"/>
  <c r="AO183" i="33"/>
  <c r="AN182" i="33"/>
  <c r="AO182" i="33"/>
  <c r="AN181" i="33"/>
  <c r="AO181" i="33"/>
  <c r="AN180" i="33"/>
  <c r="AO180" i="33"/>
  <c r="AN179" i="33"/>
  <c r="AO179" i="33"/>
  <c r="AN178" i="33"/>
  <c r="AO178" i="33"/>
  <c r="AN177" i="33"/>
  <c r="AO177" i="33"/>
  <c r="AN176" i="33"/>
  <c r="AO176" i="33"/>
  <c r="AN175" i="33"/>
  <c r="AO175" i="33"/>
  <c r="AN174" i="33"/>
  <c r="AO174" i="33"/>
  <c r="AN173" i="33"/>
  <c r="AO173" i="33"/>
  <c r="AN172" i="33"/>
  <c r="AO172" i="33"/>
  <c r="AN171" i="33"/>
  <c r="AO171" i="33"/>
  <c r="AN170" i="33"/>
  <c r="AO170" i="33"/>
  <c r="AN169" i="33"/>
  <c r="AO169" i="33"/>
  <c r="AN168" i="33"/>
  <c r="AO168" i="33"/>
  <c r="AN167" i="33"/>
  <c r="AO167" i="33"/>
  <c r="AN166" i="33"/>
  <c r="AO166" i="33"/>
  <c r="AN165" i="33"/>
  <c r="AO165" i="33"/>
  <c r="AN164" i="33"/>
  <c r="AO164" i="33"/>
  <c r="AN163" i="33"/>
  <c r="AO163" i="33"/>
  <c r="AN162" i="33"/>
  <c r="AO162" i="33"/>
  <c r="AN161" i="33"/>
  <c r="AO161" i="33"/>
  <c r="AN160" i="33"/>
  <c r="AO160" i="33"/>
  <c r="AN159" i="33"/>
  <c r="AO159" i="33"/>
  <c r="AN158" i="33"/>
  <c r="AO158" i="33"/>
  <c r="AN157" i="33"/>
  <c r="AO157" i="33"/>
  <c r="AN156" i="33"/>
  <c r="AO156" i="33"/>
  <c r="AN155" i="33"/>
  <c r="AO155" i="33"/>
  <c r="AN154" i="33"/>
  <c r="AO154" i="33"/>
  <c r="AN153" i="33"/>
  <c r="AO153" i="33"/>
  <c r="AN152" i="33"/>
  <c r="AO152" i="33"/>
  <c r="AN151" i="33"/>
  <c r="AO151" i="33"/>
  <c r="AN150" i="33"/>
  <c r="AO150" i="33"/>
  <c r="AN149" i="33"/>
  <c r="AO149" i="33"/>
  <c r="AN148" i="33"/>
  <c r="AO148" i="33"/>
  <c r="AN147" i="33"/>
  <c r="AO147" i="33"/>
  <c r="AN146" i="33"/>
  <c r="AO146" i="33"/>
  <c r="AN145" i="33"/>
  <c r="AO145" i="33"/>
  <c r="AN144" i="33"/>
  <c r="AO144" i="33"/>
  <c r="AN143" i="33"/>
  <c r="AO143" i="33"/>
  <c r="AN142" i="33"/>
  <c r="AO142" i="33"/>
  <c r="AN141" i="33"/>
  <c r="AO141" i="33"/>
  <c r="AN140" i="33"/>
  <c r="AO140" i="33"/>
  <c r="AN139" i="33"/>
  <c r="AO139" i="33"/>
  <c r="AN138" i="33"/>
  <c r="AO138" i="33"/>
  <c r="AN137" i="33"/>
  <c r="AO137" i="33"/>
  <c r="AN136" i="33"/>
  <c r="AO136" i="33"/>
  <c r="AN135" i="33"/>
  <c r="AO135" i="33"/>
  <c r="AN134" i="33"/>
  <c r="AO134" i="33"/>
  <c r="AN133" i="33"/>
  <c r="AO133" i="33"/>
  <c r="AN132" i="33"/>
  <c r="AO132" i="33"/>
  <c r="AN131" i="33"/>
  <c r="AO131" i="33"/>
  <c r="AN130" i="33"/>
  <c r="AO130" i="33"/>
  <c r="AN129" i="33"/>
  <c r="AO129" i="33"/>
  <c r="AN128" i="33"/>
  <c r="AO128" i="33"/>
  <c r="AN127" i="33"/>
  <c r="AO127" i="33"/>
  <c r="AN126" i="33"/>
  <c r="AO126" i="33"/>
  <c r="AN125" i="33"/>
  <c r="AO125" i="33"/>
  <c r="AN124" i="33"/>
  <c r="AO124" i="33"/>
  <c r="AN123" i="33"/>
  <c r="AO123" i="33"/>
  <c r="AN122" i="33"/>
  <c r="AO122" i="33"/>
  <c r="AN121" i="33"/>
  <c r="AO121" i="33"/>
  <c r="AN120" i="33"/>
  <c r="AO120" i="33"/>
  <c r="AN119" i="33"/>
  <c r="AO119" i="33"/>
  <c r="AN118" i="33"/>
  <c r="AO118" i="33"/>
  <c r="AN117" i="33"/>
  <c r="AO117" i="33"/>
  <c r="AN116" i="33"/>
  <c r="AO116" i="33"/>
  <c r="AN115" i="33"/>
  <c r="AO115" i="33"/>
  <c r="AN114" i="33"/>
  <c r="AO114" i="33"/>
  <c r="AN113" i="33"/>
  <c r="AO113" i="33"/>
  <c r="AN112" i="33"/>
  <c r="AO112" i="33"/>
  <c r="AN111" i="33"/>
  <c r="AO111" i="33"/>
  <c r="AN110" i="33"/>
  <c r="AO110" i="33"/>
  <c r="AN109" i="33"/>
  <c r="AO109" i="33"/>
  <c r="AN108" i="33"/>
  <c r="AO108" i="33"/>
  <c r="AN107" i="33"/>
  <c r="AO107" i="33"/>
  <c r="AN106" i="33"/>
  <c r="AO106" i="33"/>
  <c r="AN105" i="33"/>
  <c r="AO105" i="33"/>
  <c r="AN104" i="33"/>
  <c r="AO104" i="33"/>
  <c r="AN103" i="33"/>
  <c r="AO103" i="33"/>
  <c r="AN102" i="33"/>
  <c r="AO102" i="33"/>
  <c r="AN101" i="33"/>
  <c r="AO101" i="33"/>
  <c r="AN100" i="33"/>
  <c r="AO100" i="33"/>
  <c r="AN99" i="33"/>
  <c r="AO99" i="33"/>
  <c r="AN98" i="33"/>
  <c r="AO98" i="33"/>
  <c r="AN97" i="33"/>
  <c r="AO97" i="33"/>
  <c r="AN96" i="33"/>
  <c r="AO96" i="33"/>
  <c r="AN95" i="33"/>
  <c r="AO95" i="33"/>
  <c r="AN94" i="33"/>
  <c r="AO94" i="33"/>
  <c r="AN93" i="33"/>
  <c r="AO93" i="33"/>
  <c r="AN92" i="33"/>
  <c r="AO92" i="33"/>
  <c r="AN91" i="33"/>
  <c r="AO91" i="33"/>
  <c r="AN90" i="33"/>
  <c r="AO90" i="33"/>
  <c r="AN89" i="33"/>
  <c r="AO89" i="33"/>
  <c r="AN88" i="33"/>
  <c r="AO88" i="33"/>
  <c r="AN87" i="33"/>
  <c r="AO87" i="33"/>
  <c r="AN86" i="33"/>
  <c r="AO86" i="33"/>
  <c r="AN85" i="33"/>
  <c r="AO85" i="33"/>
  <c r="AN84" i="33"/>
  <c r="AO84" i="33"/>
  <c r="AN83" i="33"/>
  <c r="AO83" i="33"/>
  <c r="AN82" i="33"/>
  <c r="AO82" i="33"/>
  <c r="AN81" i="33"/>
  <c r="AO81" i="33"/>
  <c r="AN80" i="33"/>
  <c r="AO80" i="33"/>
  <c r="AN79" i="33"/>
  <c r="AO79" i="33"/>
  <c r="AN78" i="33"/>
  <c r="AO78" i="33"/>
  <c r="AN77" i="33"/>
  <c r="AO77" i="33"/>
  <c r="AN76" i="33"/>
  <c r="AO76" i="33"/>
  <c r="AN75" i="33"/>
  <c r="AO75" i="33"/>
  <c r="AN74" i="33"/>
  <c r="AO74" i="33"/>
  <c r="AN73" i="33"/>
  <c r="AO73" i="33"/>
  <c r="AN72" i="33"/>
  <c r="AO72" i="33"/>
  <c r="AN71" i="33"/>
  <c r="AO71" i="33"/>
  <c r="AN70" i="33"/>
  <c r="AO70" i="33"/>
  <c r="AN69" i="33"/>
  <c r="AO69" i="33"/>
  <c r="AN68" i="33"/>
  <c r="AO68" i="33"/>
  <c r="AN67" i="33"/>
  <c r="AO67" i="33"/>
  <c r="AN66" i="33"/>
  <c r="AO66" i="33"/>
  <c r="AN65" i="33"/>
  <c r="AO65" i="33"/>
  <c r="AN64" i="33"/>
  <c r="AO64" i="33"/>
  <c r="AN63" i="33"/>
  <c r="AO63" i="33"/>
  <c r="AN62" i="33"/>
  <c r="AO62" i="33"/>
  <c r="AN61" i="33"/>
  <c r="AO61" i="33"/>
  <c r="AN60" i="33"/>
  <c r="AO60" i="33"/>
  <c r="AN59" i="33"/>
  <c r="AO59" i="33"/>
  <c r="AN58" i="33"/>
  <c r="AO58" i="33"/>
  <c r="AN57" i="33"/>
  <c r="AO57" i="33"/>
  <c r="AN56" i="33"/>
  <c r="AO56" i="33"/>
  <c r="AN55" i="33"/>
  <c r="AO55" i="33"/>
  <c r="AN54" i="33"/>
  <c r="AO54" i="33"/>
  <c r="AN53" i="33"/>
  <c r="AO53" i="33"/>
  <c r="AN52" i="33"/>
  <c r="AO52" i="33"/>
  <c r="AN51" i="33"/>
  <c r="AO51" i="33"/>
  <c r="AN50" i="33"/>
  <c r="AO50" i="33"/>
  <c r="AN49" i="33"/>
  <c r="AO49" i="33"/>
  <c r="AN48" i="33"/>
  <c r="AO48" i="33"/>
  <c r="AN47" i="33"/>
  <c r="AO47" i="33"/>
  <c r="AN46" i="33"/>
  <c r="AO46" i="33"/>
  <c r="AN45" i="33"/>
  <c r="AO45" i="33"/>
  <c r="AN44" i="33"/>
  <c r="AO44" i="33"/>
  <c r="AN43" i="33"/>
  <c r="AO43" i="33"/>
  <c r="AN42" i="33"/>
  <c r="AO42" i="33"/>
  <c r="AN41" i="33"/>
  <c r="AO41" i="33"/>
  <c r="AN40" i="33"/>
  <c r="AO40" i="33"/>
  <c r="AN39" i="33"/>
  <c r="AO39" i="33"/>
  <c r="AN38" i="33"/>
  <c r="AO38" i="33"/>
  <c r="AN37" i="33"/>
  <c r="AO37" i="33"/>
  <c r="AN36" i="33"/>
  <c r="AO36" i="33"/>
  <c r="AN35" i="33"/>
  <c r="AO35" i="33"/>
  <c r="AN34" i="33"/>
  <c r="AO34" i="33"/>
  <c r="AN33" i="33"/>
  <c r="AO33" i="33"/>
  <c r="AN32" i="33"/>
  <c r="AO32" i="33"/>
  <c r="AN31" i="33"/>
  <c r="AO31" i="33"/>
  <c r="AN30" i="33"/>
  <c r="AO30" i="33"/>
  <c r="AN29" i="33"/>
  <c r="AO29" i="33"/>
  <c r="AN28" i="33"/>
  <c r="AO28" i="33"/>
  <c r="AN27" i="33"/>
  <c r="AO27" i="33"/>
  <c r="AN26" i="33"/>
  <c r="AO26" i="33"/>
  <c r="AN25" i="33"/>
  <c r="AO25" i="33"/>
  <c r="AN24" i="33"/>
  <c r="AO24" i="33"/>
  <c r="AN23" i="33"/>
  <c r="AO23" i="33"/>
  <c r="AN22" i="33"/>
  <c r="AO22" i="33"/>
  <c r="AN21" i="33"/>
  <c r="AO21" i="33"/>
  <c r="AN20" i="33"/>
  <c r="AO20" i="33"/>
  <c r="AN19" i="33"/>
  <c r="AO19" i="33"/>
  <c r="AN18" i="33"/>
  <c r="AO18" i="33"/>
  <c r="AN17" i="33"/>
  <c r="AO17" i="33"/>
  <c r="AN16" i="33"/>
  <c r="AO16" i="33"/>
  <c r="AN15" i="33"/>
  <c r="AO15" i="33"/>
  <c r="AN14" i="33"/>
  <c r="AO14" i="33"/>
  <c r="AN13" i="33"/>
  <c r="AO13" i="33"/>
  <c r="AN12" i="33"/>
  <c r="AO12" i="33"/>
  <c r="AN11" i="33"/>
  <c r="AO11" i="33"/>
  <c r="AN10" i="33"/>
  <c r="AO10" i="33"/>
  <c r="AN9" i="33"/>
  <c r="AO9" i="33"/>
  <c r="AN8" i="33"/>
  <c r="AO8" i="33"/>
  <c r="AN7" i="33"/>
  <c r="AO7" i="33"/>
  <c r="AN6" i="33"/>
  <c r="AO6" i="33"/>
  <c r="AN5" i="33"/>
  <c r="AO5" i="33"/>
  <c r="AN1" i="33"/>
  <c r="H229" i="23"/>
  <c r="H228" i="23"/>
  <c r="H227" i="23"/>
  <c r="H226" i="23"/>
  <c r="H225" i="23"/>
  <c r="H224" i="23"/>
  <c r="H223" i="23"/>
  <c r="H222" i="23"/>
  <c r="H221" i="23"/>
  <c r="H220" i="23"/>
  <c r="H219" i="23"/>
  <c r="H218" i="23"/>
  <c r="H217" i="23"/>
  <c r="H216" i="23"/>
  <c r="H215" i="23"/>
  <c r="H214" i="23"/>
  <c r="H213" i="23"/>
  <c r="H212" i="23"/>
  <c r="H211" i="23"/>
  <c r="H210" i="23"/>
  <c r="H209" i="23"/>
  <c r="H208" i="23"/>
  <c r="H207" i="23"/>
  <c r="H206" i="23"/>
  <c r="H205" i="23"/>
  <c r="U48" i="16"/>
  <c r="U47" i="16"/>
  <c r="U46" i="16"/>
  <c r="U45" i="16"/>
  <c r="U44" i="16"/>
  <c r="U43" i="16"/>
  <c r="U42" i="16"/>
  <c r="U41" i="16"/>
  <c r="U40" i="16"/>
  <c r="U39" i="16"/>
  <c r="U38" i="16"/>
  <c r="U37" i="16"/>
  <c r="U36" i="16"/>
  <c r="U35" i="16"/>
  <c r="U34" i="16"/>
  <c r="U33" i="16"/>
  <c r="U32" i="16"/>
  <c r="U31" i="16"/>
  <c r="U30" i="16"/>
  <c r="U29" i="16"/>
  <c r="U28" i="16"/>
  <c r="U27" i="16"/>
  <c r="U26" i="16"/>
  <c r="U25" i="16"/>
  <c r="U24" i="16"/>
  <c r="U23" i="16"/>
  <c r="U22" i="16"/>
  <c r="U21" i="16"/>
  <c r="U20" i="16"/>
  <c r="U19" i="16"/>
  <c r="U18" i="16"/>
  <c r="U17" i="16"/>
  <c r="H6" i="23"/>
  <c r="H170" i="23"/>
  <c r="H154" i="23"/>
  <c r="H202" i="23"/>
  <c r="H190" i="23"/>
  <c r="H113" i="23"/>
  <c r="H13" i="23"/>
  <c r="H17" i="23"/>
  <c r="H25" i="23"/>
  <c r="H42" i="23"/>
  <c r="H51" i="23"/>
  <c r="H74" i="23"/>
  <c r="H66" i="23"/>
  <c r="H64" i="23"/>
  <c r="H92" i="23"/>
  <c r="H98" i="23"/>
  <c r="H105" i="23"/>
  <c r="H168" i="23"/>
  <c r="H152" i="23"/>
  <c r="H104" i="23"/>
  <c r="H115" i="23"/>
  <c r="H151" i="23"/>
  <c r="H120" i="23"/>
  <c r="H162" i="23"/>
  <c r="H184" i="23"/>
  <c r="H204" i="23"/>
  <c r="H156" i="23"/>
  <c r="H180" i="23"/>
  <c r="H12" i="23"/>
  <c r="H15" i="23"/>
  <c r="H18" i="23"/>
  <c r="H32" i="23"/>
  <c r="H39" i="23"/>
  <c r="H49" i="23"/>
  <c r="H47" i="23"/>
  <c r="H61" i="23"/>
  <c r="H62" i="23"/>
  <c r="H76" i="23"/>
  <c r="H102" i="23"/>
  <c r="H95" i="23"/>
  <c r="H93" i="23"/>
  <c r="H129" i="23"/>
  <c r="H100" i="23"/>
  <c r="H150" i="23"/>
  <c r="H164" i="23"/>
  <c r="H144" i="23"/>
  <c r="H147" i="23"/>
  <c r="H160" i="23"/>
  <c r="H165" i="23"/>
  <c r="H191" i="23"/>
  <c r="H130" i="23"/>
  <c r="H14" i="23"/>
  <c r="H24" i="23"/>
  <c r="H31" i="23"/>
  <c r="H40" i="23"/>
  <c r="H34" i="23"/>
  <c r="H58" i="23"/>
  <c r="H56" i="23"/>
  <c r="H73" i="23"/>
  <c r="H84" i="23"/>
  <c r="H86" i="23"/>
  <c r="H107" i="23"/>
  <c r="H140" i="23"/>
  <c r="H116" i="23"/>
  <c r="H175" i="23"/>
  <c r="H101" i="23"/>
  <c r="H131" i="23"/>
  <c r="H136" i="23"/>
  <c r="H128" i="23"/>
  <c r="H155" i="23"/>
  <c r="H167" i="23"/>
  <c r="H194" i="23"/>
  <c r="H172" i="23"/>
  <c r="H197" i="23"/>
  <c r="H8" i="23"/>
  <c r="H19" i="23"/>
  <c r="H27" i="23"/>
  <c r="H30" i="23"/>
  <c r="H63" i="23"/>
  <c r="H123" i="23"/>
  <c r="H52" i="23"/>
  <c r="H60" i="23"/>
  <c r="H75" i="23"/>
  <c r="H77" i="23"/>
  <c r="H106" i="23"/>
  <c r="H112" i="23"/>
  <c r="H94" i="23"/>
  <c r="H133" i="23"/>
  <c r="H127" i="23"/>
  <c r="H134" i="23"/>
  <c r="H119" i="23"/>
  <c r="H145" i="23"/>
  <c r="H122" i="23"/>
  <c r="H124" i="23"/>
  <c r="H159" i="23"/>
  <c r="H195" i="23"/>
  <c r="H187" i="23"/>
  <c r="H186" i="23"/>
  <c r="H182" i="23"/>
  <c r="H37" i="23"/>
  <c r="H11" i="23"/>
  <c r="H67" i="23"/>
  <c r="H28" i="23"/>
  <c r="H69" i="23"/>
  <c r="H97" i="23"/>
  <c r="H82" i="23"/>
  <c r="H132" i="23"/>
  <c r="H196" i="23"/>
  <c r="H188" i="23"/>
  <c r="H22" i="23"/>
  <c r="H33" i="23"/>
  <c r="H41" i="23"/>
  <c r="H80" i="23"/>
  <c r="H90" i="23"/>
  <c r="H79" i="23"/>
  <c r="H118" i="23"/>
  <c r="H153" i="23"/>
  <c r="H181" i="23"/>
  <c r="H177" i="23"/>
  <c r="H110" i="23"/>
  <c r="H16" i="23"/>
  <c r="H48" i="23"/>
  <c r="H53" i="23"/>
  <c r="H46" i="23"/>
  <c r="H89" i="23"/>
  <c r="H121" i="23"/>
  <c r="H149" i="23"/>
  <c r="H158" i="23"/>
  <c r="H200" i="23"/>
  <c r="H201" i="23"/>
  <c r="H193" i="23"/>
  <c r="H9" i="23"/>
  <c r="H23" i="23"/>
  <c r="H29" i="23"/>
  <c r="H36" i="23"/>
  <c r="H38" i="23"/>
  <c r="H50" i="23"/>
  <c r="H57" i="23"/>
  <c r="H68" i="23"/>
  <c r="H65" i="23"/>
  <c r="H87" i="23"/>
  <c r="H70" i="23"/>
  <c r="H81" i="23"/>
  <c r="H125" i="23"/>
  <c r="H111" i="23"/>
  <c r="H109" i="23"/>
  <c r="H141" i="23"/>
  <c r="H137" i="23"/>
  <c r="H138" i="23"/>
  <c r="H174" i="23"/>
  <c r="H157" i="23"/>
  <c r="H142" i="23"/>
  <c r="H179" i="23"/>
  <c r="H192" i="23"/>
  <c r="H163" i="23"/>
  <c r="H26" i="23"/>
  <c r="H44" i="23"/>
  <c r="H72" i="23"/>
  <c r="H91" i="23"/>
  <c r="H99" i="23"/>
  <c r="H117" i="23"/>
  <c r="H173" i="23"/>
  <c r="H139" i="23"/>
  <c r="H143" i="23"/>
  <c r="H198" i="23"/>
  <c r="H203" i="23"/>
  <c r="H189" i="23"/>
  <c r="H7" i="23"/>
  <c r="H59" i="23"/>
  <c r="H43" i="23"/>
  <c r="H78" i="23"/>
  <c r="H103" i="23"/>
  <c r="H126" i="23"/>
  <c r="H169" i="23"/>
  <c r="H10" i="23"/>
  <c r="H21" i="23"/>
  <c r="H20" i="23"/>
  <c r="H35" i="23"/>
  <c r="H55" i="23"/>
  <c r="H54" i="23"/>
  <c r="H45" i="23"/>
  <c r="H71" i="23"/>
  <c r="H85" i="23"/>
  <c r="H83" i="23"/>
  <c r="H108" i="23"/>
  <c r="H114" i="23"/>
  <c r="H88" i="23"/>
  <c r="H96" i="23"/>
  <c r="H171" i="23"/>
  <c r="H135" i="23"/>
  <c r="H146" i="23"/>
  <c r="H148" i="23"/>
  <c r="H166" i="23"/>
  <c r="H176" i="23"/>
  <c r="H161" i="23"/>
  <c r="H178" i="23"/>
  <c r="H185" i="23"/>
  <c r="H199" i="23"/>
  <c r="H183" i="23"/>
  <c r="H5" i="23"/>
  <c r="E1" i="23"/>
  <c r="D1" i="16"/>
  <c r="W1" i="16"/>
  <c r="B14" i="16"/>
  <c r="J1" i="32"/>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alcChain>
</file>

<file path=xl/comments1.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t>
        </r>
      </text>
    </comment>
    <comment ref="H4" authorId="2" shapeId="0">
      <text>
        <r>
          <rPr>
            <sz val="9"/>
            <color indexed="81"/>
            <rFont val="Tahoma"/>
            <family val="2"/>
          </rPr>
          <t>Yahoo! Sports Projected draft position change 
from last FantasyCube update</t>
        </r>
      </text>
    </comment>
    <comment ref="I4" authorId="2" shapeId="0">
      <text>
        <r>
          <rPr>
            <sz val="9"/>
            <color indexed="81"/>
            <rFont val="Tahoma"/>
            <family val="2"/>
          </rPr>
          <t>Yahoo! Sports Projected draft position from last FantasyCube update</t>
        </r>
      </text>
    </comment>
    <comment ref="J4" authorId="3" shapeId="0">
      <text>
        <r>
          <rPr>
            <sz val="9"/>
            <color indexed="81"/>
            <rFont val="Tahoma"/>
            <family val="2"/>
          </rPr>
          <t>FantasyPros Expert Consensus Ranking (ECR)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Expert Consensus Ranking (ECR) - Standard Scoring since last update</t>
        </r>
      </text>
    </comment>
    <comment ref="M4" authorId="3" shapeId="0">
      <text>
        <r>
          <rPr>
            <sz val="9"/>
            <color indexed="81"/>
            <rFont val="Tahoma"/>
            <family val="2"/>
          </rPr>
          <t>FantasyPros Expert Consensus Ranking (ECR) - Points Per Reception Scoring</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t>
        </r>
      </text>
    </comment>
    <comment ref="AO4" authorId="0" shapeId="0">
      <text>
        <r>
          <rPr>
            <sz val="9"/>
            <color indexed="81"/>
            <rFont val="Tahoma"/>
            <family val="2"/>
          </rPr>
          <t>To sort, click a heading, then click Excel's AZ/ZA sort buttons in the toolbar.</t>
        </r>
      </text>
    </comment>
  </commentList>
</comments>
</file>

<file path=xl/comments2.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 Set to 300 if previously unranked)</t>
        </r>
      </text>
    </comment>
    <comment ref="H4" authorId="2" shapeId="0">
      <text>
        <r>
          <rPr>
            <sz val="9"/>
            <color indexed="81"/>
            <rFont val="Tahoma"/>
            <family val="2"/>
          </rPr>
          <t>Yahoo! Sports Projected draft position change 
from last FantasyCube update (June 29, 2014)</t>
        </r>
      </text>
    </comment>
    <comment ref="I4" authorId="2" shapeId="0">
      <text>
        <r>
          <rPr>
            <sz val="9"/>
            <color indexed="81"/>
            <rFont val="Tahoma"/>
            <family val="2"/>
          </rPr>
          <t>Yahoo! Sports Projected draft position from last FantasyCube update (June 29, 2014)</t>
        </r>
      </text>
    </comment>
    <comment ref="J4" authorId="3" shapeId="0">
      <text>
        <r>
          <rPr>
            <sz val="9"/>
            <color indexed="81"/>
            <rFont val="Tahoma"/>
            <family val="2"/>
          </rPr>
          <t>FantasyPros Consensus Rankings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Consensus Rankings - Standard Scoring from last FantasyCube update</t>
        </r>
      </text>
    </comment>
    <comment ref="M4" authorId="3" shapeId="0">
      <text>
        <r>
          <rPr>
            <sz val="9"/>
            <color indexed="81"/>
            <rFont val="Tahoma"/>
            <family val="2"/>
          </rPr>
          <t>FantasyPros Consensus Rankings - PPR</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 For players with &lt;250 Y! Projection, this is set to 0%.</t>
        </r>
      </text>
    </comment>
    <comment ref="AO4" authorId="2" shapeId="0">
      <text>
        <r>
          <rPr>
            <sz val="9"/>
            <color indexed="81"/>
            <rFont val="Tahoma"/>
            <family val="2"/>
          </rPr>
          <t>Fantasy Points per Game Played</t>
        </r>
      </text>
    </comment>
  </commentList>
</comments>
</file>

<file path=xl/sharedStrings.xml><?xml version="1.0" encoding="utf-8"?>
<sst xmlns="http://schemas.openxmlformats.org/spreadsheetml/2006/main" count="3318" uniqueCount="467">
  <si>
    <t>Player</t>
  </si>
  <si>
    <t>Comp</t>
  </si>
  <si>
    <t>Inc</t>
  </si>
  <si>
    <t>Yds</t>
  </si>
  <si>
    <t>TD</t>
  </si>
  <si>
    <t>Int</t>
  </si>
  <si>
    <t>Rec</t>
  </si>
  <si>
    <t>2PT</t>
  </si>
  <si>
    <t>Lost</t>
  </si>
  <si>
    <t>Fan Pts</t>
  </si>
  <si>
    <t>Oak</t>
  </si>
  <si>
    <t>Den</t>
  </si>
  <si>
    <t>Ind</t>
  </si>
  <si>
    <t>Bal</t>
  </si>
  <si>
    <t>Cin</t>
  </si>
  <si>
    <t>Atl</t>
  </si>
  <si>
    <t>Ari</t>
  </si>
  <si>
    <t>Min</t>
  </si>
  <si>
    <t>Ten</t>
  </si>
  <si>
    <t>Team</t>
  </si>
  <si>
    <t>Jac</t>
  </si>
  <si>
    <t>SF</t>
  </si>
  <si>
    <t>Hou</t>
  </si>
  <si>
    <t>SD</t>
  </si>
  <si>
    <t>NYJ</t>
  </si>
  <si>
    <t>NE</t>
  </si>
  <si>
    <t>Pit</t>
  </si>
  <si>
    <t>Car</t>
  </si>
  <si>
    <t>Det</t>
  </si>
  <si>
    <t>StL</t>
  </si>
  <si>
    <t>NO</t>
  </si>
  <si>
    <t>GB</t>
  </si>
  <si>
    <t>Mia</t>
  </si>
  <si>
    <t>Dal</t>
  </si>
  <si>
    <t>KC</t>
  </si>
  <si>
    <t>Phi</t>
  </si>
  <si>
    <t>NYG</t>
  </si>
  <si>
    <t>Chi</t>
  </si>
  <si>
    <t>Buf</t>
  </si>
  <si>
    <t>Sea</t>
  </si>
  <si>
    <t>Was</t>
  </si>
  <si>
    <t>Pos</t>
  </si>
  <si>
    <t>RB</t>
  </si>
  <si>
    <t>WR</t>
  </si>
  <si>
    <t>QB</t>
  </si>
  <si>
    <t>TE</t>
  </si>
  <si>
    <t>Cle</t>
  </si>
  <si>
    <t>TB</t>
  </si>
  <si>
    <t>PASSING</t>
  </si>
  <si>
    <t>RECEIVING</t>
  </si>
  <si>
    <t>RUSHING</t>
  </si>
  <si>
    <t>RETURN</t>
  </si>
  <si>
    <t>MISC</t>
  </si>
  <si>
    <t>FUM</t>
  </si>
  <si>
    <t>Scoring Settings (League Value):</t>
  </si>
  <si>
    <t>DAL</t>
  </si>
  <si>
    <t>TEN</t>
  </si>
  <si>
    <t>HOU</t>
  </si>
  <si>
    <t>BUF</t>
  </si>
  <si>
    <t>ARI</t>
  </si>
  <si>
    <t>@STL</t>
  </si>
  <si>
    <t>@ATL</t>
  </si>
  <si>
    <t>OAK</t>
  </si>
  <si>
    <t>@SD</t>
  </si>
  <si>
    <t>@SEA</t>
  </si>
  <si>
    <t>@MIN</t>
  </si>
  <si>
    <t>SEA</t>
  </si>
  <si>
    <t>@KC</t>
  </si>
  <si>
    <t>STL</t>
  </si>
  <si>
    <t>DEN</t>
  </si>
  <si>
    <t>@CAR</t>
  </si>
  <si>
    <t>@SF</t>
  </si>
  <si>
    <t>ATL</t>
  </si>
  <si>
    <t>@PIT</t>
  </si>
  <si>
    <t>@NO</t>
  </si>
  <si>
    <t>@CLE</t>
  </si>
  <si>
    <t>@PHI</t>
  </si>
  <si>
    <t>CIN</t>
  </si>
  <si>
    <t>BAL</t>
  </si>
  <si>
    <t>@TB</t>
  </si>
  <si>
    <t>CAR</t>
  </si>
  <si>
    <t>@NYJ</t>
  </si>
  <si>
    <t>@CIN</t>
  </si>
  <si>
    <t>CLE</t>
  </si>
  <si>
    <t>@NE</t>
  </si>
  <si>
    <t>MIA</t>
  </si>
  <si>
    <t>PIT</t>
  </si>
  <si>
    <t>@HOU</t>
  </si>
  <si>
    <t>@GB</t>
  </si>
  <si>
    <t>@BAL</t>
  </si>
  <si>
    <t>CHI</t>
  </si>
  <si>
    <t>DET</t>
  </si>
  <si>
    <t>@MIA</t>
  </si>
  <si>
    <t>@NYG</t>
  </si>
  <si>
    <t>@DAL</t>
  </si>
  <si>
    <t>WAS</t>
  </si>
  <si>
    <t>@BUF</t>
  </si>
  <si>
    <t>MIN</t>
  </si>
  <si>
    <t>PHI</t>
  </si>
  <si>
    <t>@DET</t>
  </si>
  <si>
    <t>@IND</t>
  </si>
  <si>
    <t>@WAS</t>
  </si>
  <si>
    <t>@ARI</t>
  </si>
  <si>
    <t>IND</t>
  </si>
  <si>
    <t>@TEN</t>
  </si>
  <si>
    <t>@OAK</t>
  </si>
  <si>
    <t>@CHI</t>
  </si>
  <si>
    <t>@DEN</t>
  </si>
  <si>
    <t>Team Name</t>
  </si>
  <si>
    <t>Bye Weeks:</t>
  </si>
  <si>
    <t xml:space="preserve">Week 4: </t>
  </si>
  <si>
    <t xml:space="preserve">Week 5: </t>
  </si>
  <si>
    <t xml:space="preserve">Week 6: </t>
  </si>
  <si>
    <t xml:space="preserve">Week 7: </t>
  </si>
  <si>
    <t xml:space="preserve">Week 8: </t>
  </si>
  <si>
    <t xml:space="preserve">Week 9: </t>
  </si>
  <si>
    <t xml:space="preserve">Week 10: </t>
  </si>
  <si>
    <t xml:space="preserve">Week 11: </t>
  </si>
  <si>
    <t>Abbrev</t>
  </si>
  <si>
    <t>TEAM NAME ABBREVIATIONS</t>
  </si>
  <si>
    <t xml:space="preserve">Year </t>
  </si>
  <si>
    <t xml:space="preserve">Copyright / Tagline Text: </t>
  </si>
  <si>
    <t>Lookup Tables</t>
  </si>
  <si>
    <t>Week 14-16 Strength of Schedule
(1 = Easiest)</t>
  </si>
  <si>
    <t xml:space="preserve">    It does not take into account passing vs rushing defense and is intended to be used as a quick reference for your fantasy draft when deciding between similar players. </t>
  </si>
  <si>
    <t>© FantasyCube.com</t>
  </si>
  <si>
    <t>Y!</t>
  </si>
  <si>
    <t>JAC</t>
  </si>
  <si>
    <t>PPR</t>
  </si>
  <si>
    <t>Std</t>
  </si>
  <si>
    <t>MY NOTES &amp; RANKING</t>
  </si>
  <si>
    <t>Notes</t>
  </si>
  <si>
    <t>Rank</t>
  </si>
  <si>
    <t>Y! Old</t>
  </si>
  <si>
    <t>Std Old</t>
  </si>
  <si>
    <t>PPR Old</t>
  </si>
  <si>
    <t>Δ</t>
  </si>
  <si>
    <t>Bye</t>
  </si>
  <si>
    <t>@JAC</t>
  </si>
  <si>
    <t>% Own</t>
  </si>
  <si>
    <t>Total</t>
  </si>
  <si>
    <t>Att</t>
  </si>
  <si>
    <t>Sks</t>
  </si>
  <si>
    <t>BYE</t>
  </si>
  <si>
    <t>Tennessee Titans</t>
  </si>
  <si>
    <t>Indianapolis Colts</t>
  </si>
  <si>
    <t>Miami Dolphins</t>
  </si>
  <si>
    <t>Buffalo Bills</t>
  </si>
  <si>
    <t>New York Giants</t>
  </si>
  <si>
    <t>St. Louis Rams</t>
  </si>
  <si>
    <t>Houston Texans</t>
  </si>
  <si>
    <t>Detroit Lions</t>
  </si>
  <si>
    <t>Washington Redskins</t>
  </si>
  <si>
    <t>Chicago Bears</t>
  </si>
  <si>
    <t>New York Jets</t>
  </si>
  <si>
    <t>New England Patriots</t>
  </si>
  <si>
    <t>New Orleans Saints</t>
  </si>
  <si>
    <t>San Francisco 49ers</t>
  </si>
  <si>
    <t>Philadelphia Eagles</t>
  </si>
  <si>
    <t>Jacksonville Jaguars</t>
  </si>
  <si>
    <t>Cincinnati Bengals</t>
  </si>
  <si>
    <t>Tampa Bay Buccaneers</t>
  </si>
  <si>
    <t>Carolina Panthers</t>
  </si>
  <si>
    <t>Green Bay Packers</t>
  </si>
  <si>
    <t>Pittsburgh Steelers</t>
  </si>
  <si>
    <t>Arizona Cardinals</t>
  </si>
  <si>
    <t>Minnesota Vikings</t>
  </si>
  <si>
    <t>San Diego Chargers</t>
  </si>
  <si>
    <t>Atlanta Falcons</t>
  </si>
  <si>
    <t>Seattle Seahawks</t>
  </si>
  <si>
    <t>Cleveland Browns</t>
  </si>
  <si>
    <t>Baltimore Ravens</t>
  </si>
  <si>
    <t>Kansas City Chiefs</t>
  </si>
  <si>
    <t>Dallas Cowboys</t>
  </si>
  <si>
    <t>Oakland Raiders</t>
  </si>
  <si>
    <t>Denver Broncos</t>
  </si>
  <si>
    <t>Strength of Schedule
(1 = Easiest)</t>
  </si>
  <si>
    <t>J. Charles</t>
  </si>
  <si>
    <t>L. McCoy</t>
  </si>
  <si>
    <t>A. Peterson</t>
  </si>
  <si>
    <t>E. Lacy</t>
  </si>
  <si>
    <t>M. Lynch</t>
  </si>
  <si>
    <t>M. Forte</t>
  </si>
  <si>
    <t>C. Johnson</t>
  </si>
  <si>
    <t>J. Graham</t>
  </si>
  <si>
    <t>M. Ball</t>
  </si>
  <si>
    <t>D. Thomas</t>
  </si>
  <si>
    <t>A. Green</t>
  </si>
  <si>
    <t>D. Bryant</t>
  </si>
  <si>
    <t>L. Bell</t>
  </si>
  <si>
    <t>B. Marshall</t>
  </si>
  <si>
    <t>D. Martin</t>
  </si>
  <si>
    <t>Z. Stacy</t>
  </si>
  <si>
    <t>P. Manning</t>
  </si>
  <si>
    <t>J. Jones</t>
  </si>
  <si>
    <t>G. Bernard</t>
  </si>
  <si>
    <t>D. Murray</t>
  </si>
  <si>
    <t>A. Jeffery</t>
  </si>
  <si>
    <t>D. Brees</t>
  </si>
  <si>
    <t>A. Foster</t>
  </si>
  <si>
    <t>A. Rodgers</t>
  </si>
  <si>
    <t>J. Nelson</t>
  </si>
  <si>
    <t>A. Brown</t>
  </si>
  <si>
    <t>A. Morris</t>
  </si>
  <si>
    <t>R. Mathews</t>
  </si>
  <si>
    <t>K. Allen</t>
  </si>
  <si>
    <t>R. Cobb</t>
  </si>
  <si>
    <t>L. Fitzgerald</t>
  </si>
  <si>
    <t>A. Ellington</t>
  </si>
  <si>
    <t>V. Jackson</t>
  </si>
  <si>
    <t>C. Spiller</t>
  </si>
  <si>
    <t>J. Thomas</t>
  </si>
  <si>
    <t>R. Bush</t>
  </si>
  <si>
    <t>A. Johnson</t>
  </si>
  <si>
    <t>P. Garcon</t>
  </si>
  <si>
    <t>W. Welker</t>
  </si>
  <si>
    <t>V. Cruz</t>
  </si>
  <si>
    <t>R. Jennings</t>
  </si>
  <si>
    <t>B. Sankey</t>
  </si>
  <si>
    <t>M. Crabtree</t>
  </si>
  <si>
    <t>F. Gore</t>
  </si>
  <si>
    <t>V. Davis</t>
  </si>
  <si>
    <t>P. Harvin</t>
  </si>
  <si>
    <t>D. Jackson</t>
  </si>
  <si>
    <t>S. Vereen</t>
  </si>
  <si>
    <t>J. Bell</t>
  </si>
  <si>
    <t>R. White</t>
  </si>
  <si>
    <t>T. Hilton</t>
  </si>
  <si>
    <t>M. Stafford</t>
  </si>
  <si>
    <t>A. Luck</t>
  </si>
  <si>
    <t>C. Newton</t>
  </si>
  <si>
    <t>J. Edelman</t>
  </si>
  <si>
    <t>R. Gronkowski</t>
  </si>
  <si>
    <t>M. Ryan</t>
  </si>
  <si>
    <t>B. Tate</t>
  </si>
  <si>
    <t>R. Griffin III</t>
  </si>
  <si>
    <t>M. Floyd</t>
  </si>
  <si>
    <t>J. Cameron</t>
  </si>
  <si>
    <t>T. Smith</t>
  </si>
  <si>
    <t>T. Brady</t>
  </si>
  <si>
    <t>J. Maclin</t>
  </si>
  <si>
    <t>S. Ridley</t>
  </si>
  <si>
    <t>K. Wright</t>
  </si>
  <si>
    <t>N. Foles</t>
  </si>
  <si>
    <t>G. Tate</t>
  </si>
  <si>
    <t>T. Romo</t>
  </si>
  <si>
    <t>S. Jackson</t>
  </si>
  <si>
    <t>J. Witten</t>
  </si>
  <si>
    <t>R. Wayne</t>
  </si>
  <si>
    <t>P. Rivers</t>
  </si>
  <si>
    <t>G. Olsen</t>
  </si>
  <si>
    <t>T. Williams</t>
  </si>
  <si>
    <t>M. Colston</t>
  </si>
  <si>
    <t>E. Decker</t>
  </si>
  <si>
    <t>R. Wilson</t>
  </si>
  <si>
    <t>P. Thomas</t>
  </si>
  <si>
    <t>T. Richardson</t>
  </si>
  <si>
    <t>J. Cutler</t>
  </si>
  <si>
    <t>C. Kaepernick</t>
  </si>
  <si>
    <t>C. Shorts III</t>
  </si>
  <si>
    <t>E. Sanders</t>
  </si>
  <si>
    <t>M. Wallace</t>
  </si>
  <si>
    <t>T. West</t>
  </si>
  <si>
    <t>M. Evans</t>
  </si>
  <si>
    <t>F. Jackson</t>
  </si>
  <si>
    <t>B. Cooks</t>
  </si>
  <si>
    <t>R. Cooper</t>
  </si>
  <si>
    <t>D. Bowe</t>
  </si>
  <si>
    <t>K. Rudolph</t>
  </si>
  <si>
    <t>D. Sproles</t>
  </si>
  <si>
    <t>Z. Ertz</t>
  </si>
  <si>
    <t>D. Woodhead</t>
  </si>
  <si>
    <t>A. Boldin</t>
  </si>
  <si>
    <t>J. Reed</t>
  </si>
  <si>
    <t>M. Jones</t>
  </si>
  <si>
    <t>B. Roethlisberger</t>
  </si>
  <si>
    <t>D. Williams</t>
  </si>
  <si>
    <t>M. Bennett</t>
  </si>
  <si>
    <t>S. Watkins</t>
  </si>
  <si>
    <t>C. Ivory</t>
  </si>
  <si>
    <t>D. Hopkins</t>
  </si>
  <si>
    <t>R. Randle</t>
  </si>
  <si>
    <t>D. Freeman</t>
  </si>
  <si>
    <t>A. Dalton</t>
  </si>
  <si>
    <t>T. Austin</t>
  </si>
  <si>
    <t>L. Green</t>
  </si>
  <si>
    <t>D. McFadden</t>
  </si>
  <si>
    <t>L. Miller</t>
  </si>
  <si>
    <t>K. Benjamin</t>
  </si>
  <si>
    <t>R. Helu Jr.</t>
  </si>
  <si>
    <t>C. Clay</t>
  </si>
  <si>
    <t>S. Smith Sr.</t>
  </si>
  <si>
    <t>E. Manning</t>
  </si>
  <si>
    <t>M. Ingram</t>
  </si>
  <si>
    <t>K. Stills</t>
  </si>
  <si>
    <t>C. Palmer</t>
  </si>
  <si>
    <t>C. Hyde</t>
  </si>
  <si>
    <t>J. Stewart</t>
  </si>
  <si>
    <t>T. Eifert</t>
  </si>
  <si>
    <t>O. Beckham Jr.</t>
  </si>
  <si>
    <t>S. Johnson</t>
  </si>
  <si>
    <t>A. Smith</t>
  </si>
  <si>
    <t>J. Hunter</t>
  </si>
  <si>
    <t>G. Jennings</t>
  </si>
  <si>
    <t>D. Walker</t>
  </si>
  <si>
    <t>R. Woods</t>
  </si>
  <si>
    <t>J. Gordon</t>
  </si>
  <si>
    <t>J. Hill</t>
  </si>
  <si>
    <t>H. Miller</t>
  </si>
  <si>
    <t>O. Daniels</t>
  </si>
  <si>
    <t>S. Bradford</t>
  </si>
  <si>
    <t>A. Gates</t>
  </si>
  <si>
    <t>G. Graham</t>
  </si>
  <si>
    <t>M. Lewis</t>
  </si>
  <si>
    <t>J. Cook</t>
  </si>
  <si>
    <t>R. Fitzpatrick</t>
  </si>
  <si>
    <t>N. Washington</t>
  </si>
  <si>
    <t>J. Cotchery</t>
  </si>
  <si>
    <t>H. Douglas</t>
  </si>
  <si>
    <t>S. Chandler</t>
  </si>
  <si>
    <t>E. Royal</t>
  </si>
  <si>
    <t>J. Gresham</t>
  </si>
  <si>
    <t>B. Rainey</t>
  </si>
  <si>
    <t>L. Blount</t>
  </si>
  <si>
    <t>A. Fasano</t>
  </si>
  <si>
    <t>L. Kendricks</t>
  </si>
  <si>
    <t>D. Baldwin</t>
  </si>
  <si>
    <t>K. Robinson</t>
  </si>
  <si>
    <t>T. Mason</t>
  </si>
  <si>
    <t>J. Flacco</t>
  </si>
  <si>
    <t>R. Tannehill</t>
  </si>
  <si>
    <t>D. Allen</t>
  </si>
  <si>
    <t>C. Fleener</t>
  </si>
  <si>
    <t>J. Matthews</t>
  </si>
  <si>
    <t>M. Austin</t>
  </si>
  <si>
    <t>J. White</t>
  </si>
  <si>
    <t>A. Bradshaw</t>
  </si>
  <si>
    <t>B. LaFell</t>
  </si>
  <si>
    <t>T. Wright</t>
  </si>
  <si>
    <t>T. Bridgewater</t>
  </si>
  <si>
    <t>-</t>
  </si>
  <si>
    <t>GS</t>
  </si>
  <si>
    <t>GP</t>
  </si>
  <si>
    <t>A. Williams</t>
  </si>
  <si>
    <t>A. Holmes</t>
  </si>
  <si>
    <t>R. Hillman</t>
  </si>
  <si>
    <t>K. Britt</t>
  </si>
  <si>
    <t>C. Polk</t>
  </si>
  <si>
    <t>A. Hawkins</t>
  </si>
  <si>
    <t>GAMES</t>
  </si>
  <si>
    <t>PPG</t>
  </si>
  <si>
    <t>FANTASY POINTS</t>
  </si>
  <si>
    <t>PROJECTIONS (Yahoo! / Fantasy Pros ECR)</t>
  </si>
  <si>
    <t>New England, Tennessee</t>
  </si>
  <si>
    <t>Carolina, Miami, Minnesota, New York Jets</t>
  </si>
  <si>
    <t>Dallas, Oakland, St. Louis, Tampa Bay</t>
  </si>
  <si>
    <t>Chicago, Cincinnati, Denver, Green Bay</t>
  </si>
  <si>
    <t>Buffalo, Jacksonville, Philadelphia, Washington</t>
  </si>
  <si>
    <t>Arizona, Baltimore, Detroit, Houston, Kansas City, Seattle</t>
  </si>
  <si>
    <t>Atlanta, Indianapolis, San Diego, San Francisco</t>
  </si>
  <si>
    <t>Cleveland, New Orleans, New York Giants, Pittsburgh</t>
  </si>
  <si>
    <t xml:space="preserve"> * The "Strength of Fantasy Playoff Schedule" is ranked by the average defensive strength of the three opposing teams in Weeks 14-16. Red cells indicate a difficult playoff schedule.</t>
  </si>
  <si>
    <t>1st</t>
  </si>
  <si>
    <t>Tgt</t>
  </si>
  <si>
    <t>C. Anderson</t>
  </si>
  <si>
    <t>J. Forsett</t>
  </si>
  <si>
    <t>M. Gordon</t>
  </si>
  <si>
    <t>L. Murray</t>
  </si>
  <si>
    <t>J. Randle</t>
  </si>
  <si>
    <t>T. Gurley</t>
  </si>
  <si>
    <t>T. Kelce</t>
  </si>
  <si>
    <t>T. Yeldon</t>
  </si>
  <si>
    <t>M. Bryant</t>
  </si>
  <si>
    <t>A. Cooper</t>
  </si>
  <si>
    <t>A. Abdullah</t>
  </si>
  <si>
    <t>A. Robinson</t>
  </si>
  <si>
    <t>J. Landry</t>
  </si>
  <si>
    <t>J. Brown</t>
  </si>
  <si>
    <t>T. Coleman</t>
  </si>
  <si>
    <t>N. Agholor</t>
  </si>
  <si>
    <t>I. Crowell</t>
  </si>
  <si>
    <t>D. Adams</t>
  </si>
  <si>
    <t>D. Johnson Jr.</t>
  </si>
  <si>
    <t>A. Blue</t>
  </si>
  <si>
    <t>A. Seferian-Jenkins</t>
  </si>
  <si>
    <t>D. Cobb</t>
  </si>
  <si>
    <t>J. Winston</t>
  </si>
  <si>
    <t>C. Sims</t>
  </si>
  <si>
    <t>L. Donnell</t>
  </si>
  <si>
    <t>B. Quick</t>
  </si>
  <si>
    <t>D. Parker</t>
  </si>
  <si>
    <t>K. White</t>
  </si>
  <si>
    <t>D. Johnson</t>
  </si>
  <si>
    <t>B. Perriman</t>
  </si>
  <si>
    <t>D. Moncrief</t>
  </si>
  <si>
    <t>J. Ajayi</t>
  </si>
  <si>
    <t>M. Mariota</t>
  </si>
  <si>
    <t>C. Latimer</t>
  </si>
  <si>
    <t>A. Hurns</t>
  </si>
  <si>
    <t>B. Bortles</t>
  </si>
  <si>
    <t>D. Carr</t>
  </si>
  <si>
    <t>K. Davis</t>
  </si>
  <si>
    <t>N. Toon</t>
  </si>
  <si>
    <t>P. Dorsett</t>
  </si>
  <si>
    <t>M. Asiata</t>
  </si>
  <si>
    <t>J. Gray</t>
  </si>
  <si>
    <t>M. Sanu</t>
  </si>
  <si>
    <t>B. Oliver</t>
  </si>
  <si>
    <t>M. Glennon</t>
  </si>
  <si>
    <t>E. Manuel</t>
  </si>
  <si>
    <t>M. Rivera</t>
  </si>
  <si>
    <t>M. Sanchez</t>
  </si>
  <si>
    <t>K. Cousins</t>
  </si>
  <si>
    <t>L. Willson</t>
  </si>
  <si>
    <t>K. Williams</t>
  </si>
  <si>
    <t>C. Harbor</t>
  </si>
  <si>
    <t>D. Robinson</t>
  </si>
  <si>
    <t>J. McKinnon</t>
  </si>
  <si>
    <t>J. Wright</t>
  </si>
  <si>
    <t>K. Orton</t>
  </si>
  <si>
    <t>C. Helfet</t>
  </si>
  <si>
    <t>2-game suspension. Eligible to return Week 3 at St. Louis (Suspension) 8/14</t>
  </si>
  <si>
    <t>Probable for start of season (Thigh) 8/14</t>
  </si>
  <si>
    <t>Probable for start of season (Hamstring) 8/14</t>
  </si>
  <si>
    <t>Out for season (Knee) 8/24</t>
  </si>
  <si>
    <t>Probable for start of season (Calf) 8/18</t>
  </si>
  <si>
    <t>Probable for start of season (Hamstring) 8/28</t>
  </si>
  <si>
    <t>Probable for start of season (Hamstring) 8/27</t>
  </si>
  <si>
    <t>Questionable for start of season (Knee) 8/14</t>
  </si>
  <si>
    <t>Out for preseason. Probable for start of regular season (Knee) 8/15</t>
  </si>
  <si>
    <t>Probable for start of season (Finger) 8/14</t>
  </si>
  <si>
    <t>Probable for start of season (Shoulder) 8/14</t>
  </si>
  <si>
    <t>Questionable for start of season (Leg) 8/25</t>
  </si>
  <si>
    <t>1-game suspension. Eligible to return Week 2 at Buffalo (Suspension) 5/29</t>
  </si>
  <si>
    <t>Questionable for start of season (Hip) 8/14</t>
  </si>
  <si>
    <t>Questionable for start of season (Elbow) 8/25</t>
  </si>
  <si>
    <t>Questionable for start of season (Sports Hernia) 8/27</t>
  </si>
  <si>
    <t>Probable for start of season (Foot) 8/14</t>
  </si>
  <si>
    <t>Probable for start of season (Knee, calf) 8/21</t>
  </si>
  <si>
    <t>Questionable for start of season (Fingers) 8/14</t>
  </si>
  <si>
    <t>Probable for start of season (Thumb) 8/14</t>
  </si>
  <si>
    <t>Doubtful for start of season. Might be placed on short-term IR (Groin) 8/14</t>
  </si>
  <si>
    <t>Questionable for start of season (Calf) 8/28</t>
  </si>
  <si>
    <t>Probable for start of season (Knee) 8/14</t>
  </si>
  <si>
    <t>Questionable for start of season (Foot) 8/19</t>
  </si>
  <si>
    <t>4-game suspension. Eligible to return Week 5 vs. Pittsburgh (Suspension) 42/42</t>
  </si>
  <si>
    <t>Probable for start of season (Concussion) 8/21</t>
  </si>
  <si>
    <t>Probable for start of season (Groin) 8/14</t>
  </si>
  <si>
    <t>Suspended indefinitely (Suspension) 4/30</t>
  </si>
  <si>
    <t>Probable for start of season (Back) 8/14</t>
  </si>
  <si>
    <t>Doubtful for start of season (Hand) 8/19</t>
  </si>
  <si>
    <t>Questionable for start of season (Undisclosed) 8/17</t>
  </si>
  <si>
    <t>D. Funchess</t>
  </si>
  <si>
    <t>B. Coleman</t>
  </si>
  <si>
    <t>D. Green-Beckham</t>
  </si>
  <si>
    <t>M. Wheaton</t>
  </si>
  <si>
    <t>C. Matthews</t>
  </si>
  <si>
    <t>Questionable for start of season (Hamstring) 42/72</t>
  </si>
  <si>
    <t>Questionable for start of season (Concussion) 8/31</t>
  </si>
  <si>
    <t>Probable for start of season (Ankle) 42/72</t>
  </si>
  <si>
    <t>4-game suspension. Eligible to return Week 5 at San Diego (Suspension) 8/31</t>
  </si>
  <si>
    <t>Probable for start of season (Hamstring) 42/72</t>
  </si>
  <si>
    <t>Doubtful for start of season. Might be out until Week 4 at Indianapolis (Hand) 42/13</t>
  </si>
  <si>
    <t>Questionable for start of season (Hamstring) 8/31</t>
  </si>
  <si>
    <t>Probable for start of season (Hamstring) 8/20</t>
  </si>
  <si>
    <t>Questionable for start of season (Shoulder) 8/18</t>
  </si>
  <si>
    <t>Updated: September 3,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</si>
</sst>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quot;-&quot;;@"/>
    <numFmt numFmtId="165" formatCode="0.0"/>
  </numFmts>
  <fonts count="32" x14ac:knownFonts="1">
    <font>
      <sz val="10"/>
      <name val="Arial"/>
    </font>
    <font>
      <sz val="11"/>
      <color theme="1"/>
      <name val="Calibri"/>
      <family val="2"/>
      <scheme val="minor"/>
    </font>
    <font>
      <sz val="8"/>
      <name val="Arial"/>
      <family val="2"/>
    </font>
    <font>
      <u/>
      <sz val="10"/>
      <color indexed="12"/>
      <name val="Arial"/>
      <family val="2"/>
    </font>
    <font>
      <sz val="8"/>
      <color indexed="18"/>
      <name val="Verdana"/>
      <family val="2"/>
    </font>
    <font>
      <b/>
      <sz val="8"/>
      <color indexed="20"/>
      <name val="Verdana"/>
      <family val="2"/>
    </font>
    <font>
      <b/>
      <sz val="16"/>
      <color indexed="9"/>
      <name val="Trebuchet MS"/>
      <family val="2"/>
    </font>
    <font>
      <sz val="9"/>
      <color indexed="81"/>
      <name val="Tahoma"/>
      <family val="2"/>
    </font>
    <font>
      <b/>
      <sz val="9"/>
      <color indexed="38"/>
      <name val="Arial"/>
      <family val="2"/>
    </font>
    <font>
      <sz val="14"/>
      <color indexed="9"/>
      <name val="Verdana"/>
      <family val="2"/>
    </font>
    <font>
      <sz val="10"/>
      <name val="Verdana"/>
      <family val="2"/>
    </font>
    <font>
      <sz val="16"/>
      <name val="Trebuchet MS"/>
      <family val="2"/>
    </font>
    <font>
      <sz val="16"/>
      <color indexed="9"/>
      <name val="Trebuchet MS"/>
      <family val="2"/>
    </font>
    <font>
      <b/>
      <sz val="12"/>
      <name val="Verdana"/>
      <family val="2"/>
    </font>
    <font>
      <sz val="8"/>
      <color indexed="39"/>
      <name val="Arial"/>
      <family val="2"/>
    </font>
    <font>
      <b/>
      <sz val="10"/>
      <name val="Arial"/>
      <family val="2"/>
    </font>
    <font>
      <b/>
      <sz val="12"/>
      <name val="Arial"/>
      <family val="2"/>
    </font>
    <font>
      <b/>
      <sz val="9"/>
      <name val="Arial"/>
      <family val="2"/>
    </font>
    <font>
      <sz val="10"/>
      <name val="Calibri"/>
      <family val="2"/>
    </font>
    <font>
      <b/>
      <sz val="14"/>
      <name val="Calibri"/>
      <family val="2"/>
    </font>
    <font>
      <b/>
      <sz val="10"/>
      <name val="Calibri"/>
      <family val="2"/>
    </font>
    <font>
      <sz val="10"/>
      <color indexed="60"/>
      <name val="Calibri"/>
      <family val="2"/>
    </font>
    <font>
      <b/>
      <sz val="14"/>
      <name val="Trebuchet MS"/>
      <family val="2"/>
    </font>
    <font>
      <b/>
      <sz val="10"/>
      <color indexed="18"/>
      <name val="Arial"/>
      <family val="2"/>
    </font>
    <font>
      <b/>
      <sz val="11"/>
      <name val="Calibri"/>
      <family val="2"/>
    </font>
    <font>
      <sz val="11"/>
      <name val="Calibri"/>
      <family val="2"/>
    </font>
    <font>
      <sz val="11"/>
      <color indexed="23"/>
      <name val="Calibri"/>
      <family val="2"/>
    </font>
    <font>
      <sz val="10"/>
      <color theme="0" tint="-0.499984740745262"/>
      <name val="Calibri"/>
      <family val="2"/>
      <scheme val="minor"/>
    </font>
    <font>
      <sz val="16"/>
      <color theme="0"/>
      <name val="Trebuchet MS"/>
      <family val="2"/>
    </font>
    <font>
      <sz val="10"/>
      <color rgb="FF0000FF"/>
      <name val="Calibri"/>
      <family val="2"/>
    </font>
    <font>
      <sz val="10"/>
      <color theme="1" tint="0.499984740745262"/>
      <name val="Calibri"/>
      <family val="2"/>
    </font>
    <font>
      <sz val="9"/>
      <name val="Calibri"/>
      <family val="2"/>
    </font>
  </fonts>
  <fills count="18">
    <fill>
      <patternFill patternType="none"/>
    </fill>
    <fill>
      <patternFill patternType="gray125"/>
    </fill>
    <fill>
      <patternFill patternType="solid">
        <fgColor indexed="39"/>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CCCCFF"/>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theme="9"/>
        <bgColor indexed="64"/>
      </patternFill>
    </fill>
  </fills>
  <borders count="46">
    <border>
      <left/>
      <right/>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indexed="22"/>
      </left>
      <right/>
      <top/>
      <bottom/>
      <diagonal/>
    </border>
    <border>
      <left/>
      <right style="thin">
        <color indexed="22"/>
      </right>
      <top/>
      <bottom/>
      <diagonal/>
    </border>
    <border>
      <left style="thin">
        <color indexed="23"/>
      </left>
      <right style="thin">
        <color indexed="23"/>
      </right>
      <top style="thin">
        <color indexed="23"/>
      </top>
      <bottom style="thin">
        <color indexed="23"/>
      </bottom>
      <diagonal/>
    </border>
    <border>
      <left style="thin">
        <color indexed="23"/>
      </left>
      <right/>
      <top/>
      <bottom style="thin">
        <color indexed="22"/>
      </bottom>
      <diagonal/>
    </border>
    <border>
      <left style="thin">
        <color indexed="23"/>
      </left>
      <right/>
      <top/>
      <bottom/>
      <diagonal/>
    </border>
    <border>
      <left style="thin">
        <color indexed="22"/>
      </left>
      <right style="thin">
        <color indexed="22"/>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3"/>
      </top>
      <bottom/>
      <diagonal/>
    </border>
    <border>
      <left/>
      <right style="thin">
        <color indexed="22"/>
      </right>
      <top style="thin">
        <color indexed="23"/>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ck">
        <color indexed="23"/>
      </left>
      <right style="thick">
        <color indexed="23"/>
      </right>
      <top style="thick">
        <color indexed="23"/>
      </top>
      <bottom style="thin">
        <color indexed="23"/>
      </bottom>
      <diagonal/>
    </border>
    <border>
      <left style="thick">
        <color indexed="23"/>
      </left>
      <right/>
      <top/>
      <bottom/>
      <diagonal/>
    </border>
    <border>
      <left style="thin">
        <color indexed="23"/>
      </left>
      <right style="thick">
        <color indexed="23"/>
      </right>
      <top style="thin">
        <color indexed="23"/>
      </top>
      <bottom/>
      <diagonal/>
    </border>
    <border>
      <left style="thin">
        <color indexed="23"/>
      </left>
      <right style="thick">
        <color indexed="23"/>
      </right>
      <top/>
      <bottom/>
      <diagonal/>
    </border>
    <border>
      <left style="thin">
        <color indexed="23"/>
      </left>
      <right/>
      <top/>
      <bottom style="thick">
        <color indexed="23"/>
      </bottom>
      <diagonal/>
    </border>
    <border>
      <left/>
      <right/>
      <top/>
      <bottom style="thick">
        <color indexed="23"/>
      </bottom>
      <diagonal/>
    </border>
    <border>
      <left style="thin">
        <color indexed="23"/>
      </left>
      <right style="thick">
        <color indexed="23"/>
      </right>
      <top/>
      <bottom style="thick">
        <color indexed="23"/>
      </bottom>
      <diagonal/>
    </border>
    <border>
      <left style="thick">
        <color indexed="23"/>
      </left>
      <right/>
      <top style="thick">
        <color indexed="23"/>
      </top>
      <bottom style="thin">
        <color indexed="23"/>
      </bottom>
      <diagonal/>
    </border>
    <border>
      <left style="thin">
        <color indexed="23"/>
      </left>
      <right/>
      <top style="thick">
        <color indexed="23"/>
      </top>
      <bottom style="thin">
        <color indexed="23"/>
      </bottom>
      <diagonal/>
    </border>
    <border>
      <left/>
      <right/>
      <top style="thick">
        <color indexed="23"/>
      </top>
      <bottom style="thin">
        <color indexed="23"/>
      </bottom>
      <diagonal/>
    </border>
    <border>
      <left style="thin">
        <color indexed="23"/>
      </left>
      <right style="thick">
        <color indexed="23"/>
      </right>
      <top style="thick">
        <color indexed="23"/>
      </top>
      <bottom style="thin">
        <color indexed="23"/>
      </bottom>
      <diagonal/>
    </border>
    <border>
      <left style="thick">
        <color indexed="23"/>
      </left>
      <right/>
      <top/>
      <bottom style="thick">
        <color indexed="23"/>
      </bottom>
      <diagonal/>
    </border>
    <border>
      <left style="thin">
        <color indexed="22"/>
      </left>
      <right style="thin">
        <color indexed="22"/>
      </right>
      <top/>
      <bottom style="thin">
        <color indexed="22"/>
      </bottom>
      <diagonal/>
    </border>
    <border>
      <left style="thin">
        <color indexed="23"/>
      </left>
      <right/>
      <top style="thin">
        <color indexed="23"/>
      </top>
      <bottom/>
      <diagonal/>
    </border>
    <border>
      <left style="thin">
        <color theme="0" tint="-0.14996795556505021"/>
      </left>
      <right style="thin">
        <color indexed="22"/>
      </right>
      <top style="thin">
        <color indexed="23"/>
      </top>
      <bottom/>
      <diagonal/>
    </border>
    <border>
      <left style="thin">
        <color theme="0" tint="-0.14996795556505021"/>
      </left>
      <right style="thin">
        <color indexed="22"/>
      </right>
      <top/>
      <bottom style="thin">
        <color indexed="22"/>
      </bottom>
      <diagonal/>
    </border>
    <border>
      <left style="thin">
        <color theme="0" tint="-0.14996795556505021"/>
      </left>
      <right style="thin">
        <color indexed="22"/>
      </right>
      <top/>
      <bottom/>
      <diagonal/>
    </border>
    <border>
      <left style="thin">
        <color indexed="22"/>
      </left>
      <right style="thin">
        <color indexed="22"/>
      </right>
      <top style="thin">
        <color indexed="23"/>
      </top>
      <bottom/>
      <diagonal/>
    </border>
    <border>
      <left style="thin">
        <color theme="0" tint="-0.24994659260841701"/>
      </left>
      <right/>
      <top/>
      <bottom style="thin">
        <color indexed="22"/>
      </bottom>
      <diagonal/>
    </border>
    <border>
      <left/>
      <right style="thin">
        <color theme="0" tint="-0.24994659260841701"/>
      </right>
      <top/>
      <bottom style="thin">
        <color indexed="22"/>
      </bottom>
      <diagonal/>
    </border>
    <border>
      <left style="thin">
        <color theme="0" tint="-0.24994659260841701"/>
      </left>
      <right/>
      <top/>
      <bottom/>
      <diagonal/>
    </border>
    <border>
      <left/>
      <right style="thin">
        <color theme="0" tint="-0.24994659260841701"/>
      </right>
      <top/>
      <bottom/>
      <diagonal/>
    </border>
    <border>
      <left/>
      <right/>
      <top style="thin">
        <color indexed="23"/>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165">
    <xf numFmtId="0" fontId="0" fillId="0" borderId="0" xfId="0"/>
    <xf numFmtId="0" fontId="6" fillId="4" borderId="0" xfId="0" applyFont="1" applyFill="1" applyBorder="1" applyAlignment="1">
      <alignment horizontal="left" vertical="center"/>
    </xf>
    <xf numFmtId="1" fontId="9" fillId="4" borderId="0" xfId="1" applyNumberFormat="1" applyFont="1" applyFill="1" applyBorder="1" applyAlignment="1" applyProtection="1">
      <alignment horizontal="right" vertical="center"/>
    </xf>
    <xf numFmtId="0" fontId="10" fillId="0" borderId="0" xfId="0" applyFont="1"/>
    <xf numFmtId="0" fontId="11" fillId="4" borderId="0" xfId="0" applyFont="1" applyFill="1"/>
    <xf numFmtId="1" fontId="12" fillId="4" borderId="0" xfId="1" applyNumberFormat="1" applyFont="1" applyFill="1" applyBorder="1" applyAlignment="1" applyProtection="1">
      <alignment horizontal="right" vertical="center"/>
    </xf>
    <xf numFmtId="0" fontId="13" fillId="0" borderId="0" xfId="0" applyFont="1"/>
    <xf numFmtId="0" fontId="10" fillId="0" borderId="0" xfId="0" applyFont="1" applyAlignment="1">
      <alignment horizontal="right"/>
    </xf>
    <xf numFmtId="0" fontId="18" fillId="0" borderId="0" xfId="0" applyFont="1"/>
    <xf numFmtId="0" fontId="19" fillId="0" borderId="0" xfId="0" applyFont="1"/>
    <xf numFmtId="0" fontId="20" fillId="6" borderId="15" xfId="0" applyFont="1" applyFill="1" applyBorder="1" applyAlignment="1">
      <alignment horizontal="center"/>
    </xf>
    <xf numFmtId="0" fontId="20" fillId="6" borderId="16" xfId="0" applyFont="1" applyFill="1" applyBorder="1" applyAlignment="1">
      <alignment horizontal="center"/>
    </xf>
    <xf numFmtId="0" fontId="18" fillId="6" borderId="17" xfId="0" applyFont="1" applyFill="1" applyBorder="1" applyAlignment="1">
      <alignment horizontal="center"/>
    </xf>
    <xf numFmtId="0" fontId="18" fillId="6" borderId="18" xfId="0" applyFont="1" applyFill="1" applyBorder="1" applyAlignment="1">
      <alignment horizontal="center"/>
    </xf>
    <xf numFmtId="0" fontId="18" fillId="6" borderId="19" xfId="0" applyFont="1" applyFill="1" applyBorder="1" applyAlignment="1">
      <alignment horizontal="center"/>
    </xf>
    <xf numFmtId="0" fontId="18" fillId="6" borderId="20" xfId="0" applyFont="1" applyFill="1" applyBorder="1" applyAlignment="1">
      <alignment horizontal="center"/>
    </xf>
    <xf numFmtId="0" fontId="20" fillId="0" borderId="0" xfId="0" applyFont="1" applyAlignment="1">
      <alignment horizontal="right"/>
    </xf>
    <xf numFmtId="0" fontId="20" fillId="6" borderId="21" xfId="0" applyFont="1" applyFill="1" applyBorder="1" applyAlignment="1">
      <alignment horizontal="center"/>
    </xf>
    <xf numFmtId="0" fontId="18" fillId="6" borderId="21" xfId="0" applyFont="1" applyFill="1" applyBorder="1" applyAlignment="1">
      <alignment horizontal="center"/>
    </xf>
    <xf numFmtId="0" fontId="18" fillId="7" borderId="0" xfId="0" applyFont="1" applyFill="1"/>
    <xf numFmtId="0" fontId="18" fillId="0" borderId="0" xfId="0" applyFont="1" applyFill="1"/>
    <xf numFmtId="1" fontId="9" fillId="0" borderId="0" xfId="1" applyNumberFormat="1" applyFont="1" applyFill="1" applyBorder="1" applyAlignment="1" applyProtection="1">
      <alignment horizontal="right" vertical="center"/>
    </xf>
    <xf numFmtId="0" fontId="24" fillId="2" borderId="24" xfId="0" applyFont="1" applyFill="1" applyBorder="1" applyAlignment="1">
      <alignment horizontal="center"/>
    </xf>
    <xf numFmtId="0" fontId="25" fillId="2" borderId="8" xfId="0" applyFont="1" applyFill="1" applyBorder="1" applyAlignment="1">
      <alignment horizontal="center"/>
    </xf>
    <xf numFmtId="0" fontId="25" fillId="2" borderId="0" xfId="0" applyFont="1" applyFill="1" applyBorder="1" applyAlignment="1">
      <alignment horizontal="center"/>
    </xf>
    <xf numFmtId="0" fontId="26" fillId="2" borderId="0" xfId="0" applyFont="1" applyFill="1" applyBorder="1" applyAlignment="1">
      <alignment horizontal="center"/>
    </xf>
    <xf numFmtId="0" fontId="24" fillId="2" borderId="25" xfId="0" applyFont="1" applyFill="1" applyBorder="1" applyAlignment="1">
      <alignment horizontal="center"/>
    </xf>
    <xf numFmtId="0" fontId="24" fillId="5" borderId="24" xfId="0" applyFont="1" applyFill="1" applyBorder="1" applyAlignment="1">
      <alignment horizontal="center"/>
    </xf>
    <xf numFmtId="0" fontId="25" fillId="5" borderId="8" xfId="0" applyFont="1" applyFill="1" applyBorder="1" applyAlignment="1">
      <alignment horizontal="center"/>
    </xf>
    <xf numFmtId="0" fontId="25" fillId="5" borderId="0" xfId="0" applyFont="1" applyFill="1" applyBorder="1" applyAlignment="1">
      <alignment horizontal="center"/>
    </xf>
    <xf numFmtId="0" fontId="26" fillId="5" borderId="0" xfId="0" applyFont="1" applyFill="1" applyBorder="1" applyAlignment="1">
      <alignment horizontal="center"/>
    </xf>
    <xf numFmtId="0" fontId="24" fillId="5" borderId="26" xfId="0" applyFont="1" applyFill="1" applyBorder="1" applyAlignment="1">
      <alignment horizontal="center"/>
    </xf>
    <xf numFmtId="0" fontId="24" fillId="2" borderId="26" xfId="0" applyFont="1" applyFill="1" applyBorder="1" applyAlignment="1">
      <alignment horizontal="center"/>
    </xf>
    <xf numFmtId="0" fontId="25" fillId="5" borderId="27" xfId="0" applyFont="1" applyFill="1" applyBorder="1" applyAlignment="1">
      <alignment horizontal="center"/>
    </xf>
    <xf numFmtId="0" fontId="25" fillId="5" borderId="28" xfId="0" applyFont="1" applyFill="1" applyBorder="1" applyAlignment="1">
      <alignment horizontal="center"/>
    </xf>
    <xf numFmtId="0" fontId="26" fillId="5" borderId="28" xfId="0" applyFont="1" applyFill="1" applyBorder="1" applyAlignment="1">
      <alignment horizontal="center"/>
    </xf>
    <xf numFmtId="0" fontId="24" fillId="5" borderId="29" xfId="0" applyFont="1" applyFill="1" applyBorder="1" applyAlignment="1">
      <alignment horizontal="center"/>
    </xf>
    <xf numFmtId="0" fontId="16" fillId="8" borderId="30" xfId="0" applyFont="1" applyFill="1" applyBorder="1" applyAlignment="1">
      <alignment horizontal="center"/>
    </xf>
    <xf numFmtId="0" fontId="16" fillId="8" borderId="31" xfId="0" applyFont="1" applyFill="1" applyBorder="1" applyAlignment="1">
      <alignment horizontal="center"/>
    </xf>
    <xf numFmtId="0" fontId="16" fillId="8" borderId="32" xfId="0" applyFont="1" applyFill="1" applyBorder="1" applyAlignment="1">
      <alignment horizontal="center"/>
    </xf>
    <xf numFmtId="0" fontId="16" fillId="8" borderId="33" xfId="0" applyFont="1" applyFill="1" applyBorder="1" applyAlignment="1">
      <alignment horizontal="center"/>
    </xf>
    <xf numFmtId="0" fontId="15" fillId="8" borderId="32" xfId="0" applyFont="1" applyFill="1" applyBorder="1" applyAlignment="1">
      <alignment horizontal="center" wrapText="1"/>
    </xf>
    <xf numFmtId="0" fontId="15" fillId="8" borderId="23" xfId="0" applyFont="1" applyFill="1" applyBorder="1" applyAlignment="1">
      <alignment horizontal="center" wrapText="1"/>
    </xf>
    <xf numFmtId="0" fontId="24" fillId="2" borderId="0" xfId="0" applyFont="1" applyFill="1" applyBorder="1" applyAlignment="1">
      <alignment horizontal="center"/>
    </xf>
    <xf numFmtId="0" fontId="24" fillId="5" borderId="0" xfId="0" applyFont="1" applyFill="1" applyBorder="1" applyAlignment="1">
      <alignment horizontal="center"/>
    </xf>
    <xf numFmtId="0" fontId="24" fillId="5" borderId="28" xfId="0" applyFont="1" applyFill="1" applyBorder="1" applyAlignment="1">
      <alignment horizontal="center"/>
    </xf>
    <xf numFmtId="0" fontId="27" fillId="0" borderId="0" xfId="0" applyFont="1"/>
    <xf numFmtId="0" fontId="24" fillId="5" borderId="34" xfId="0" applyFont="1" applyFill="1" applyBorder="1" applyAlignment="1">
      <alignment horizontal="center"/>
    </xf>
    <xf numFmtId="0" fontId="18" fillId="0" borderId="0" xfId="0" applyFont="1" applyProtection="1">
      <protection locked="0"/>
    </xf>
    <xf numFmtId="0" fontId="5" fillId="3" borderId="6" xfId="0" applyFont="1" applyFill="1" applyBorder="1" applyAlignment="1" applyProtection="1">
      <alignment horizontal="right" vertical="center"/>
      <protection locked="0"/>
    </xf>
    <xf numFmtId="0" fontId="18" fillId="0" borderId="0" xfId="0" applyFont="1" applyFill="1" applyBorder="1" applyAlignment="1" applyProtection="1">
      <alignment horizontal="center"/>
      <protection locked="0"/>
    </xf>
    <xf numFmtId="0" fontId="18" fillId="0" borderId="0" xfId="0" applyFont="1" applyAlignment="1" applyProtection="1">
      <alignment horizontal="center"/>
      <protection locked="0"/>
    </xf>
    <xf numFmtId="0" fontId="18" fillId="0" borderId="9" xfId="0" applyFont="1" applyBorder="1" applyAlignment="1" applyProtection="1">
      <alignment horizontal="center"/>
      <protection locked="0"/>
    </xf>
    <xf numFmtId="0" fontId="6" fillId="4" borderId="0" xfId="0" applyFont="1" applyFill="1" applyBorder="1" applyAlignment="1" applyProtection="1">
      <alignment horizontal="left" vertical="center"/>
    </xf>
    <xf numFmtId="0" fontId="22" fillId="4" borderId="0" xfId="0" applyFont="1" applyFill="1" applyBorder="1" applyAlignment="1" applyProtection="1">
      <alignment horizontal="center"/>
    </xf>
    <xf numFmtId="0" fontId="22" fillId="4" borderId="0" xfId="0" applyFont="1" applyFill="1" applyBorder="1" applyProtection="1"/>
    <xf numFmtId="0" fontId="22" fillId="4" borderId="3" xfId="0" applyFont="1" applyFill="1" applyBorder="1" applyProtection="1"/>
    <xf numFmtId="0" fontId="14" fillId="4" borderId="3" xfId="0" applyFont="1" applyFill="1" applyBorder="1" applyAlignment="1" applyProtection="1">
      <alignment horizontal="left" vertical="center"/>
    </xf>
    <xf numFmtId="0" fontId="4" fillId="4" borderId="3" xfId="0" applyFont="1" applyFill="1" applyBorder="1" applyAlignment="1" applyProtection="1">
      <alignment horizontal="center"/>
    </xf>
    <xf numFmtId="0" fontId="4" fillId="4" borderId="3" xfId="0" applyFont="1" applyFill="1" applyBorder="1" applyAlignment="1" applyProtection="1">
      <alignment horizontal="right" vertical="center"/>
    </xf>
    <xf numFmtId="1" fontId="23" fillId="4" borderId="7" xfId="0" applyNumberFormat="1" applyFont="1" applyFill="1" applyBorder="1" applyAlignment="1" applyProtection="1">
      <alignment horizontal="right"/>
    </xf>
    <xf numFmtId="0" fontId="17" fillId="10" borderId="10" xfId="0" applyFont="1" applyFill="1" applyBorder="1" applyAlignment="1" applyProtection="1">
      <alignment vertical="center"/>
    </xf>
    <xf numFmtId="0" fontId="17" fillId="10" borderId="11" xfId="0" applyFont="1" applyFill="1" applyBorder="1" applyAlignment="1" applyProtection="1">
      <alignment horizontal="center" vertical="center"/>
    </xf>
    <xf numFmtId="0" fontId="17" fillId="10" borderId="11" xfId="0" applyFont="1" applyFill="1" applyBorder="1" applyAlignment="1" applyProtection="1">
      <alignment horizontal="centerContinuous" vertical="center"/>
    </xf>
    <xf numFmtId="0" fontId="17" fillId="10" borderId="4" xfId="0" applyFont="1" applyFill="1" applyBorder="1" applyAlignment="1" applyProtection="1">
      <alignment horizontal="centerContinuous" vertical="center"/>
    </xf>
    <xf numFmtId="0" fontId="17" fillId="10" borderId="0" xfId="0" applyFont="1" applyFill="1" applyBorder="1" applyAlignment="1" applyProtection="1">
      <alignment horizontal="centerContinuous" vertical="center"/>
    </xf>
    <xf numFmtId="0" fontId="17" fillId="10" borderId="13" xfId="0" applyFont="1" applyFill="1" applyBorder="1" applyAlignment="1" applyProtection="1">
      <alignment horizontal="centerContinuous" vertical="center"/>
    </xf>
    <xf numFmtId="0" fontId="17" fillId="10" borderId="14" xfId="0" applyFont="1" applyFill="1" applyBorder="1" applyAlignment="1" applyProtection="1">
      <alignment horizontal="centerContinuous" vertical="center"/>
    </xf>
    <xf numFmtId="0" fontId="18" fillId="0" borderId="0" xfId="0" applyFont="1" applyFill="1" applyBorder="1" applyAlignment="1" applyProtection="1">
      <alignment horizontal="right"/>
      <protection locked="0"/>
    </xf>
    <xf numFmtId="0" fontId="17" fillId="9" borderId="3" xfId="0" applyFont="1" applyFill="1" applyBorder="1" applyAlignment="1" applyProtection="1">
      <alignment horizontal="left"/>
    </xf>
    <xf numFmtId="0" fontId="17" fillId="9" borderId="1" xfId="0" applyFont="1" applyFill="1" applyBorder="1" applyAlignment="1" applyProtection="1">
      <alignment horizontal="left"/>
    </xf>
    <xf numFmtId="0" fontId="12" fillId="4" borderId="0" xfId="0" applyFont="1" applyFill="1" applyBorder="1" applyAlignment="1" applyProtection="1">
      <alignment horizontal="right" vertical="center"/>
    </xf>
    <xf numFmtId="0" fontId="28" fillId="4" borderId="0" xfId="0" applyFont="1" applyFill="1" applyBorder="1" applyAlignment="1" applyProtection="1">
      <alignment horizontal="right" vertical="center"/>
    </xf>
    <xf numFmtId="0" fontId="17" fillId="11" borderId="1" xfId="0" applyFont="1" applyFill="1" applyBorder="1" applyAlignment="1" applyProtection="1">
      <alignment horizontal="left"/>
    </xf>
    <xf numFmtId="0" fontId="17" fillId="11" borderId="3" xfId="0" applyFont="1" applyFill="1" applyBorder="1" applyAlignment="1" applyProtection="1">
      <alignment horizontal="left"/>
    </xf>
    <xf numFmtId="1" fontId="17" fillId="11" borderId="2" xfId="0" applyNumberFormat="1" applyFont="1" applyFill="1" applyBorder="1" applyAlignment="1" applyProtection="1">
      <alignment horizontal="left"/>
    </xf>
    <xf numFmtId="0" fontId="17" fillId="9" borderId="1" xfId="0" applyFont="1" applyFill="1" applyBorder="1" applyAlignment="1" applyProtection="1"/>
    <xf numFmtId="1" fontId="17" fillId="9" borderId="2" xfId="0" applyNumberFormat="1" applyFont="1" applyFill="1" applyBorder="1" applyAlignment="1" applyProtection="1">
      <alignment horizontal="left"/>
    </xf>
    <xf numFmtId="0" fontId="29" fillId="0" borderId="0" xfId="0" applyFont="1" applyFill="1" applyBorder="1" applyAlignment="1" applyProtection="1">
      <protection locked="0"/>
    </xf>
    <xf numFmtId="0" fontId="17" fillId="9" borderId="3" xfId="0" quotePrefix="1" applyFont="1" applyFill="1" applyBorder="1" applyAlignment="1" applyProtection="1">
      <alignment horizontal="left"/>
    </xf>
    <xf numFmtId="9" fontId="18" fillId="0" borderId="9" xfId="0" applyNumberFormat="1" applyFont="1" applyFill="1" applyBorder="1" applyAlignment="1" applyProtection="1">
      <protection locked="0"/>
    </xf>
    <xf numFmtId="0" fontId="17" fillId="10" borderId="10" xfId="0" applyFont="1" applyFill="1" applyBorder="1" applyAlignment="1" applyProtection="1">
      <alignment horizontal="centerContinuous" vertical="center"/>
    </xf>
    <xf numFmtId="0" fontId="17" fillId="10" borderId="12" xfId="0" applyFont="1" applyFill="1" applyBorder="1" applyAlignment="1" applyProtection="1">
      <alignment horizontal="centerContinuous" vertical="center"/>
    </xf>
    <xf numFmtId="0" fontId="24" fillId="2" borderId="36" xfId="0" applyFont="1" applyFill="1" applyBorder="1" applyAlignment="1">
      <alignment horizontal="center"/>
    </xf>
    <xf numFmtId="0" fontId="24" fillId="5" borderId="8" xfId="0" applyFont="1" applyFill="1" applyBorder="1" applyAlignment="1">
      <alignment horizontal="center"/>
    </xf>
    <xf numFmtId="0" fontId="24" fillId="2" borderId="8" xfId="0" applyFont="1" applyFill="1" applyBorder="1" applyAlignment="1">
      <alignment horizontal="center"/>
    </xf>
    <xf numFmtId="0" fontId="24" fillId="5" borderId="27" xfId="0" applyFont="1" applyFill="1" applyBorder="1" applyAlignment="1">
      <alignment horizontal="center"/>
    </xf>
    <xf numFmtId="0" fontId="25" fillId="5" borderId="0" xfId="0" quotePrefix="1" applyFont="1" applyFill="1" applyBorder="1" applyAlignment="1">
      <alignment horizontal="center"/>
    </xf>
    <xf numFmtId="0" fontId="25" fillId="2" borderId="0" xfId="0" quotePrefix="1" applyFont="1" applyFill="1" applyBorder="1" applyAlignment="1">
      <alignment horizontal="center"/>
    </xf>
    <xf numFmtId="0" fontId="24" fillId="2" borderId="0" xfId="0" quotePrefix="1" applyFont="1" applyFill="1" applyBorder="1" applyAlignment="1">
      <alignment horizontal="center"/>
    </xf>
    <xf numFmtId="0" fontId="24" fillId="5" borderId="0" xfId="0" quotePrefix="1" applyFont="1" applyFill="1" applyBorder="1" applyAlignment="1">
      <alignment horizontal="center"/>
    </xf>
    <xf numFmtId="0" fontId="17" fillId="9" borderId="38" xfId="0" applyFont="1" applyFill="1" applyBorder="1" applyAlignment="1" applyProtection="1">
      <alignment horizontal="left"/>
    </xf>
    <xf numFmtId="0" fontId="17" fillId="10" borderId="37" xfId="0" applyFont="1" applyFill="1" applyBorder="1" applyAlignment="1" applyProtection="1">
      <alignment horizontal="centerContinuous" vertical="center"/>
    </xf>
    <xf numFmtId="0" fontId="17" fillId="9" borderId="35" xfId="0" applyFont="1" applyFill="1" applyBorder="1" applyAlignment="1" applyProtection="1">
      <alignment horizontal="left"/>
    </xf>
    <xf numFmtId="164" fontId="30" fillId="0" borderId="0" xfId="0" applyNumberFormat="1" applyFont="1" applyFill="1" applyBorder="1" applyAlignment="1" applyProtection="1">
      <alignment horizontal="right"/>
    </xf>
    <xf numFmtId="164" fontId="18" fillId="0" borderId="0" xfId="0" applyNumberFormat="1" applyFont="1" applyFill="1" applyBorder="1" applyAlignment="1" applyProtection="1">
      <alignment horizontal="right"/>
      <protection locked="0"/>
    </xf>
    <xf numFmtId="0" fontId="17" fillId="12" borderId="10" xfId="0" applyFont="1" applyFill="1" applyBorder="1" applyAlignment="1" applyProtection="1">
      <alignment vertical="center"/>
    </xf>
    <xf numFmtId="0" fontId="17" fillId="12" borderId="11" xfId="0" applyFont="1" applyFill="1" applyBorder="1" applyAlignment="1" applyProtection="1">
      <alignment horizontal="center" vertical="center"/>
    </xf>
    <xf numFmtId="0" fontId="17" fillId="12" borderId="10" xfId="0" applyFont="1" applyFill="1" applyBorder="1" applyAlignment="1" applyProtection="1">
      <alignment horizontal="centerContinuous" vertical="center"/>
    </xf>
    <xf numFmtId="0" fontId="17" fillId="12" borderId="12" xfId="0" applyFont="1" applyFill="1" applyBorder="1" applyAlignment="1" applyProtection="1">
      <alignment horizontal="centerContinuous" vertical="center"/>
    </xf>
    <xf numFmtId="0" fontId="17" fillId="12" borderId="11" xfId="0" applyFont="1" applyFill="1" applyBorder="1" applyAlignment="1" applyProtection="1">
      <alignment horizontal="centerContinuous" vertical="center"/>
    </xf>
    <xf numFmtId="0" fontId="17" fillId="12" borderId="4" xfId="0" applyFont="1" applyFill="1" applyBorder="1" applyAlignment="1" applyProtection="1">
      <alignment horizontal="centerContinuous" vertical="center"/>
    </xf>
    <xf numFmtId="0" fontId="17" fillId="12" borderId="0" xfId="0" applyFont="1" applyFill="1" applyBorder="1" applyAlignment="1" applyProtection="1">
      <alignment horizontal="centerContinuous" vertical="center"/>
    </xf>
    <xf numFmtId="0" fontId="17" fillId="12" borderId="13" xfId="0" applyFont="1" applyFill="1" applyBorder="1" applyAlignment="1" applyProtection="1">
      <alignment horizontal="centerContinuous" vertical="center"/>
    </xf>
    <xf numFmtId="0" fontId="17" fillId="12" borderId="14" xfId="0" applyFont="1" applyFill="1" applyBorder="1" applyAlignment="1" applyProtection="1">
      <alignment horizontal="centerContinuous" vertical="center"/>
    </xf>
    <xf numFmtId="0" fontId="17" fillId="12" borderId="37" xfId="0" applyFont="1" applyFill="1" applyBorder="1" applyAlignment="1" applyProtection="1">
      <alignment horizontal="centerContinuous" vertical="center"/>
    </xf>
    <xf numFmtId="0" fontId="17" fillId="11" borderId="1" xfId="0" applyFont="1" applyFill="1" applyBorder="1" applyAlignment="1" applyProtection="1"/>
    <xf numFmtId="0" fontId="17" fillId="11" borderId="3" xfId="0" quotePrefix="1" applyFont="1" applyFill="1" applyBorder="1" applyAlignment="1" applyProtection="1">
      <alignment horizontal="left"/>
    </xf>
    <xf numFmtId="0" fontId="17" fillId="11" borderId="35" xfId="0" applyFont="1" applyFill="1" applyBorder="1" applyAlignment="1" applyProtection="1">
      <alignment horizontal="left"/>
    </xf>
    <xf numFmtId="0" fontId="17" fillId="11" borderId="38" xfId="0" applyFont="1" applyFill="1" applyBorder="1" applyAlignment="1" applyProtection="1">
      <alignment horizontal="left"/>
    </xf>
    <xf numFmtId="0" fontId="17" fillId="13" borderId="1" xfId="0" applyFont="1" applyFill="1" applyBorder="1" applyAlignment="1" applyProtection="1">
      <alignment horizontal="center"/>
    </xf>
    <xf numFmtId="0" fontId="17" fillId="13" borderId="35" xfId="0" applyFont="1" applyFill="1" applyBorder="1" applyAlignment="1" applyProtection="1">
      <alignment horizontal="left"/>
    </xf>
    <xf numFmtId="0" fontId="8" fillId="4" borderId="3" xfId="0" applyFont="1" applyFill="1" applyBorder="1" applyAlignment="1" applyProtection="1">
      <alignment horizontal="right" vertical="center"/>
    </xf>
    <xf numFmtId="0" fontId="17" fillId="14" borderId="3" xfId="0" applyFont="1" applyFill="1" applyBorder="1" applyAlignment="1" applyProtection="1">
      <alignment horizontal="left"/>
    </xf>
    <xf numFmtId="0" fontId="17" fillId="15" borderId="3" xfId="0" quotePrefix="1" applyFont="1" applyFill="1" applyBorder="1" applyAlignment="1" applyProtection="1">
      <alignment horizontal="left"/>
    </xf>
    <xf numFmtId="0" fontId="17" fillId="15" borderId="3" xfId="0" applyFont="1" applyFill="1" applyBorder="1" applyAlignment="1" applyProtection="1">
      <alignment horizontal="left"/>
    </xf>
    <xf numFmtId="0" fontId="17" fillId="15" borderId="2" xfId="0" applyFont="1" applyFill="1" applyBorder="1" applyAlignment="1" applyProtection="1">
      <alignment horizontal="left"/>
    </xf>
    <xf numFmtId="0" fontId="17" fillId="10" borderId="9" xfId="0" applyFont="1" applyFill="1" applyBorder="1" applyAlignment="1" applyProtection="1">
      <alignment horizontal="centerContinuous" vertical="center"/>
    </xf>
    <xf numFmtId="0" fontId="17" fillId="12" borderId="10" xfId="0" applyNumberFormat="1" applyFont="1" applyFill="1" applyBorder="1" applyAlignment="1" applyProtection="1">
      <alignment horizontal="centerContinuous" vertical="center"/>
    </xf>
    <xf numFmtId="0" fontId="17" fillId="12" borderId="12" xfId="0" applyNumberFormat="1" applyFont="1" applyFill="1" applyBorder="1" applyAlignment="1" applyProtection="1">
      <alignment horizontal="centerContinuous" vertical="center"/>
    </xf>
    <xf numFmtId="0" fontId="17" fillId="11" borderId="1" xfId="0" applyNumberFormat="1" applyFont="1" applyFill="1" applyBorder="1" applyAlignment="1" applyProtection="1">
      <alignment horizontal="left"/>
    </xf>
    <xf numFmtId="165" fontId="28" fillId="4" borderId="0" xfId="0" applyNumberFormat="1" applyFont="1" applyFill="1" applyBorder="1" applyAlignment="1" applyProtection="1">
      <alignment horizontal="right" vertical="center"/>
    </xf>
    <xf numFmtId="165" fontId="23" fillId="4" borderId="0" xfId="0" applyNumberFormat="1" applyFont="1" applyFill="1" applyBorder="1" applyAlignment="1" applyProtection="1">
      <alignment horizontal="right"/>
    </xf>
    <xf numFmtId="165" fontId="17" fillId="11" borderId="0" xfId="0" applyNumberFormat="1" applyFont="1" applyFill="1" applyBorder="1" applyAlignment="1" applyProtection="1">
      <alignment horizontal="left"/>
    </xf>
    <xf numFmtId="165" fontId="18" fillId="0" borderId="0" xfId="0" applyNumberFormat="1" applyFont="1" applyProtection="1">
      <protection locked="0"/>
    </xf>
    <xf numFmtId="0" fontId="18" fillId="0" borderId="4" xfId="0" applyFont="1" applyFill="1" applyBorder="1" applyAlignment="1" applyProtection="1">
      <alignment horizontal="right"/>
      <protection locked="0"/>
    </xf>
    <xf numFmtId="0" fontId="18" fillId="0" borderId="11" xfId="0" applyFont="1" applyFill="1" applyBorder="1" applyAlignment="1" applyProtection="1">
      <alignment horizontal="right"/>
      <protection locked="0"/>
    </xf>
    <xf numFmtId="0" fontId="18" fillId="0" borderId="9" xfId="0" applyFont="1" applyFill="1" applyBorder="1" applyAlignment="1" applyProtection="1">
      <alignment horizontal="right"/>
      <protection locked="0"/>
    </xf>
    <xf numFmtId="0" fontId="18" fillId="0" borderId="39" xfId="0" applyFont="1" applyFill="1" applyBorder="1" applyAlignment="1" applyProtection="1">
      <alignment horizontal="right"/>
      <protection locked="0"/>
    </xf>
    <xf numFmtId="1" fontId="21" fillId="0" borderId="5" xfId="0" applyNumberFormat="1" applyFont="1" applyFill="1" applyBorder="1" applyAlignment="1" applyProtection="1">
      <alignment horizontal="right"/>
    </xf>
    <xf numFmtId="0" fontId="18" fillId="0" borderId="5" xfId="0" applyFont="1" applyFill="1" applyBorder="1" applyAlignment="1" applyProtection="1">
      <alignment horizontal="right"/>
      <protection locked="0"/>
    </xf>
    <xf numFmtId="0" fontId="17" fillId="14" borderId="41" xfId="0" quotePrefix="1" applyFont="1" applyFill="1" applyBorder="1" applyAlignment="1" applyProtection="1">
      <alignment horizontal="left"/>
    </xf>
    <xf numFmtId="0" fontId="17" fillId="14" borderId="42" xfId="0" quotePrefix="1" applyFont="1" applyFill="1" applyBorder="1" applyAlignment="1" applyProtection="1">
      <alignment horizontal="left"/>
    </xf>
    <xf numFmtId="0" fontId="18" fillId="0" borderId="43" xfId="0" applyFont="1" applyFill="1" applyBorder="1" applyAlignment="1" applyProtection="1">
      <alignment horizontal="right"/>
      <protection locked="0"/>
    </xf>
    <xf numFmtId="0" fontId="18" fillId="0" borderId="44" xfId="0" applyFont="1" applyFill="1" applyBorder="1" applyAlignment="1" applyProtection="1">
      <alignment horizontal="right"/>
      <protection locked="0"/>
    </xf>
    <xf numFmtId="165" fontId="21" fillId="0" borderId="9" xfId="0" applyNumberFormat="1" applyFont="1" applyFill="1" applyBorder="1" applyAlignment="1" applyProtection="1">
      <alignment horizontal="right"/>
    </xf>
    <xf numFmtId="0" fontId="17" fillId="10" borderId="45" xfId="0" applyFont="1" applyFill="1" applyBorder="1" applyAlignment="1" applyProtection="1">
      <alignment horizontal="centerContinuous" vertical="center"/>
    </xf>
    <xf numFmtId="0" fontId="17" fillId="16" borderId="4" xfId="0" applyFont="1" applyFill="1" applyBorder="1" applyAlignment="1" applyProtection="1">
      <alignment horizontal="centerContinuous" vertical="center"/>
    </xf>
    <xf numFmtId="0" fontId="17" fillId="16" borderId="0" xfId="0" applyFont="1" applyFill="1" applyBorder="1" applyAlignment="1" applyProtection="1">
      <alignment horizontal="centerContinuous" vertical="center"/>
    </xf>
    <xf numFmtId="0" fontId="17" fillId="16" borderId="45" xfId="0" applyFont="1" applyFill="1" applyBorder="1" applyAlignment="1" applyProtection="1">
      <alignment horizontal="centerContinuous" vertical="center"/>
    </xf>
    <xf numFmtId="0" fontId="17" fillId="16" borderId="40" xfId="0" applyFont="1" applyFill="1" applyBorder="1" applyAlignment="1" applyProtection="1">
      <alignment horizontal="center" vertical="center"/>
    </xf>
    <xf numFmtId="0" fontId="17" fillId="12" borderId="45" xfId="0" applyFont="1" applyFill="1" applyBorder="1" applyAlignment="1" applyProtection="1">
      <alignment horizontal="centerContinuous" vertical="center"/>
    </xf>
    <xf numFmtId="0" fontId="17" fillId="17" borderId="4" xfId="0" applyFont="1" applyFill="1" applyBorder="1" applyAlignment="1" applyProtection="1">
      <alignment horizontal="centerContinuous" vertical="center"/>
    </xf>
    <xf numFmtId="0" fontId="17" fillId="17" borderId="0" xfId="0" applyFont="1" applyFill="1" applyBorder="1" applyAlignment="1" applyProtection="1">
      <alignment horizontal="centerContinuous" vertical="center"/>
    </xf>
    <xf numFmtId="0" fontId="17" fillId="17" borderId="40" xfId="0" applyFont="1" applyFill="1" applyBorder="1" applyAlignment="1" applyProtection="1">
      <alignment horizontal="center" vertical="center"/>
    </xf>
    <xf numFmtId="1" fontId="17" fillId="17" borderId="11" xfId="0" applyNumberFormat="1" applyFont="1" applyFill="1" applyBorder="1" applyAlignment="1" applyProtection="1">
      <alignment horizontal="centerContinuous" vertical="center"/>
    </xf>
    <xf numFmtId="165" fontId="17" fillId="17" borderId="0" xfId="0" applyNumberFormat="1" applyFont="1" applyFill="1" applyBorder="1" applyAlignment="1" applyProtection="1">
      <alignment horizontal="centerContinuous" vertical="center"/>
    </xf>
    <xf numFmtId="0" fontId="18" fillId="0" borderId="0" xfId="0" applyFont="1" applyAlignment="1" applyProtection="1">
      <alignment horizontal="left"/>
      <protection locked="0"/>
    </xf>
    <xf numFmtId="0" fontId="8" fillId="4" borderId="3"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17" fillId="10" borderId="22" xfId="0" applyFont="1" applyFill="1" applyBorder="1" applyAlignment="1" applyProtection="1">
      <alignment horizontal="center" vertical="center"/>
    </xf>
    <xf numFmtId="0" fontId="17" fillId="14" borderId="2" xfId="0" applyFont="1" applyFill="1" applyBorder="1" applyAlignment="1" applyProtection="1">
      <alignment horizontal="center"/>
    </xf>
    <xf numFmtId="9" fontId="18" fillId="0" borderId="22" xfId="0" applyNumberFormat="1" applyFont="1" applyFill="1" applyBorder="1" applyAlignment="1" applyProtection="1">
      <alignment horizontal="center"/>
      <protection locked="0"/>
    </xf>
    <xf numFmtId="0" fontId="18" fillId="0" borderId="4" xfId="0" applyNumberFormat="1" applyFont="1" applyFill="1" applyBorder="1" applyAlignment="1" applyProtection="1">
      <alignment horizontal="center"/>
      <protection locked="0"/>
    </xf>
    <xf numFmtId="9" fontId="18" fillId="0" borderId="9" xfId="0" applyNumberFormat="1" applyFont="1" applyFill="1" applyBorder="1" applyAlignment="1" applyProtection="1">
      <alignment horizontal="center"/>
      <protection locked="0"/>
    </xf>
    <xf numFmtId="0" fontId="22" fillId="4" borderId="0" xfId="0" applyNumberFormat="1" applyFont="1" applyFill="1" applyBorder="1" applyAlignment="1" applyProtection="1">
      <alignment horizontal="center"/>
    </xf>
    <xf numFmtId="0" fontId="8" fillId="4" borderId="3" xfId="0" applyNumberFormat="1" applyFont="1" applyFill="1" applyBorder="1" applyAlignment="1" applyProtection="1">
      <alignment horizontal="center" vertical="center"/>
    </xf>
    <xf numFmtId="0" fontId="18" fillId="0" borderId="0" xfId="0" applyNumberFormat="1" applyFont="1" applyAlignment="1" applyProtection="1">
      <alignment horizontal="center"/>
      <protection locked="0"/>
    </xf>
    <xf numFmtId="0" fontId="18" fillId="0" borderId="0" xfId="0" applyFont="1" applyAlignment="1" applyProtection="1">
      <protection locked="0"/>
    </xf>
    <xf numFmtId="0" fontId="31" fillId="0" borderId="22" xfId="0" applyFont="1" applyBorder="1" applyAlignment="1" applyProtection="1">
      <alignment horizontal="left"/>
      <protection locked="0"/>
    </xf>
    <xf numFmtId="0" fontId="31" fillId="0" borderId="9" xfId="0" applyFont="1" applyBorder="1" applyAlignment="1" applyProtection="1">
      <alignment horizontal="left"/>
      <protection locked="0"/>
    </xf>
    <xf numFmtId="0" fontId="31" fillId="0" borderId="0" xfId="0" applyFont="1" applyAlignment="1" applyProtection="1">
      <alignment horizontal="left"/>
      <protection locked="0"/>
    </xf>
    <xf numFmtId="1" fontId="17" fillId="16" borderId="12" xfId="0" applyNumberFormat="1" applyFont="1" applyFill="1" applyBorder="1" applyAlignment="1" applyProtection="1">
      <alignment horizontal="centerContinuous" vertical="center"/>
    </xf>
    <xf numFmtId="165" fontId="21" fillId="0" borderId="5" xfId="0" applyNumberFormat="1" applyFont="1" applyFill="1" applyBorder="1" applyAlignment="1" applyProtection="1">
      <alignment horizontal="right"/>
    </xf>
    <xf numFmtId="1" fontId="23" fillId="4" borderId="3" xfId="0" applyNumberFormat="1" applyFont="1" applyFill="1" applyBorder="1" applyAlignment="1" applyProtection="1">
      <alignment horizontal="right"/>
    </xf>
  </cellXfs>
  <cellStyles count="3">
    <cellStyle name="Hyperlink" xfId="1" builtinId="8"/>
    <cellStyle name="Normal" xfId="0" builtinId="0"/>
    <cellStyle name="Normal 2" xfId="2"/>
  </cellStyles>
  <dxfs count="65">
    <dxf>
      <font>
        <condense val="0"/>
        <extend val="0"/>
        <color indexed="23"/>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FFCCFF"/>
      <rgbColor rgb="00CC9900"/>
      <rgbColor rgb="00FFFFCC"/>
      <rgbColor rgb="00CCECFF"/>
      <rgbColor rgb="003333CC"/>
      <rgbColor rgb="0099CCFF"/>
      <rgbColor rgb="00CCCCFF"/>
      <rgbColor rgb="00EAEAE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CCFF"/>
      <color rgb="FF0000FF"/>
      <color rgb="FF0066FF"/>
      <color rgb="FF969696"/>
      <color rgb="FFB2B2B2"/>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6227" cy="430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236393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ports.yahoo.com/nfl/players/8819" TargetMode="External"/><Relationship Id="rId21" Type="http://schemas.openxmlformats.org/officeDocument/2006/relationships/hyperlink" Target="http://sports.yahoo.com/nfl/players/24791" TargetMode="External"/><Relationship Id="rId42" Type="http://schemas.openxmlformats.org/officeDocument/2006/relationships/hyperlink" Target="http://sports.yahoo.com/nfl/players/6770" TargetMode="External"/><Relationship Id="rId63" Type="http://schemas.openxmlformats.org/officeDocument/2006/relationships/hyperlink" Target="http://sports.yahoo.com/nfl/players/24318" TargetMode="External"/><Relationship Id="rId84" Type="http://schemas.openxmlformats.org/officeDocument/2006/relationships/hyperlink" Target="http://sports.yahoo.com/nfl/players/27591" TargetMode="External"/><Relationship Id="rId138" Type="http://schemas.openxmlformats.org/officeDocument/2006/relationships/hyperlink" Target="http://sports.yahoo.com/nfl/players/25743" TargetMode="External"/><Relationship Id="rId159" Type="http://schemas.openxmlformats.org/officeDocument/2006/relationships/hyperlink" Target="http://sports.yahoo.com/nfl/players/9294" TargetMode="External"/><Relationship Id="rId170" Type="http://schemas.openxmlformats.org/officeDocument/2006/relationships/hyperlink" Target="http://sports.yahoo.com/nfl/players/25832" TargetMode="External"/><Relationship Id="rId191" Type="http://schemas.openxmlformats.org/officeDocument/2006/relationships/hyperlink" Target="http://sports.yahoo.com/nfl/players/5477" TargetMode="External"/><Relationship Id="rId205" Type="http://schemas.openxmlformats.org/officeDocument/2006/relationships/hyperlink" Target="http://sports.yahoo.com/nfl/players/7777" TargetMode="External"/><Relationship Id="rId226" Type="http://schemas.openxmlformats.org/officeDocument/2006/relationships/hyperlink" Target="http://sports.yahoo.com/nfl/players/7282" TargetMode="External"/><Relationship Id="rId107" Type="http://schemas.openxmlformats.org/officeDocument/2006/relationships/hyperlink" Target="http://sports.yahoo.com/nfl/players/25730" TargetMode="External"/><Relationship Id="rId11" Type="http://schemas.openxmlformats.org/officeDocument/2006/relationships/hyperlink" Target="http://sports.yahoo.com/nfl/players/27583" TargetMode="External"/><Relationship Id="rId32" Type="http://schemas.openxmlformats.org/officeDocument/2006/relationships/hyperlink" Target="http://sports.yahoo.com/nfl/players/26804" TargetMode="External"/><Relationship Id="rId53" Type="http://schemas.openxmlformats.org/officeDocument/2006/relationships/hyperlink" Target="http://sports.yahoo.com/nfl/players/6624" TargetMode="External"/><Relationship Id="rId74" Type="http://schemas.openxmlformats.org/officeDocument/2006/relationships/hyperlink" Target="http://sports.yahoo.com/nfl/players/24062" TargetMode="External"/><Relationship Id="rId128" Type="http://schemas.openxmlformats.org/officeDocument/2006/relationships/hyperlink" Target="http://sports.yahoo.com/nfl/players/28526" TargetMode="External"/><Relationship Id="rId149" Type="http://schemas.openxmlformats.org/officeDocument/2006/relationships/hyperlink" Target="http://sports.yahoo.com/nfl/players/28414" TargetMode="External"/><Relationship Id="rId5" Type="http://schemas.openxmlformats.org/officeDocument/2006/relationships/hyperlink" Target="http://sports.yahoo.com/nfl/players/8261" TargetMode="External"/><Relationship Id="rId95" Type="http://schemas.openxmlformats.org/officeDocument/2006/relationships/hyperlink" Target="http://sports.yahoo.com/nfl/players/26839" TargetMode="External"/><Relationship Id="rId160" Type="http://schemas.openxmlformats.org/officeDocument/2006/relationships/hyperlink" Target="http://sports.yahoo.com/nfl/players/7149" TargetMode="External"/><Relationship Id="rId181" Type="http://schemas.openxmlformats.org/officeDocument/2006/relationships/hyperlink" Target="http://sports.yahoo.com/nfl/players/25798" TargetMode="External"/><Relationship Id="rId216" Type="http://schemas.openxmlformats.org/officeDocument/2006/relationships/hyperlink" Target="http://sports.yahoo.com/nfl/players/7492" TargetMode="External"/><Relationship Id="rId237" Type="http://schemas.openxmlformats.org/officeDocument/2006/relationships/hyperlink" Target="http://sports.yahoo.com/nfl/players/26702" TargetMode="External"/><Relationship Id="rId22" Type="http://schemas.openxmlformats.org/officeDocument/2006/relationships/hyperlink" Target="http://sports.yahoo.com/nfl/players/9010" TargetMode="External"/><Relationship Id="rId43" Type="http://schemas.openxmlformats.org/officeDocument/2006/relationships/hyperlink" Target="http://sports.yahoo.com/nfl/players/27585" TargetMode="External"/><Relationship Id="rId64" Type="http://schemas.openxmlformats.org/officeDocument/2006/relationships/hyperlink" Target="http://sports.yahoo.com/nfl/players/6760" TargetMode="External"/><Relationship Id="rId118" Type="http://schemas.openxmlformats.org/officeDocument/2006/relationships/hyperlink" Target="http://sports.yahoo.com/nfl/players/24823" TargetMode="External"/><Relationship Id="rId139" Type="http://schemas.openxmlformats.org/officeDocument/2006/relationships/hyperlink" Target="http://sports.yahoo.com/nfl/players/28402" TargetMode="External"/><Relationship Id="rId85" Type="http://schemas.openxmlformats.org/officeDocument/2006/relationships/hyperlink" Target="http://sports.yahoo.com/nfl/players/9265" TargetMode="External"/><Relationship Id="rId150" Type="http://schemas.openxmlformats.org/officeDocument/2006/relationships/hyperlink" Target="http://sports.yahoo.com/nfl/players/9274" TargetMode="External"/><Relationship Id="rId171" Type="http://schemas.openxmlformats.org/officeDocument/2006/relationships/hyperlink" Target="http://sports.yahoo.com/nfl/players/24901" TargetMode="External"/><Relationship Id="rId192" Type="http://schemas.openxmlformats.org/officeDocument/2006/relationships/hyperlink" Target="http://sports.yahoo.com/nfl/players/8801" TargetMode="External"/><Relationship Id="rId206" Type="http://schemas.openxmlformats.org/officeDocument/2006/relationships/hyperlink" Target="http://sports.yahoo.com/nfl/players/8383" TargetMode="External"/><Relationship Id="rId227" Type="http://schemas.openxmlformats.org/officeDocument/2006/relationships/hyperlink" Target="http://sports.yahoo.com/nfl/players/26681" TargetMode="External"/><Relationship Id="rId201" Type="http://schemas.openxmlformats.org/officeDocument/2006/relationships/hyperlink" Target="http://sports.yahoo.com/nfl/players/26807" TargetMode="External"/><Relationship Id="rId222" Type="http://schemas.openxmlformats.org/officeDocument/2006/relationships/hyperlink" Target="http://sports.yahoo.com/nfl/players/8021" TargetMode="External"/><Relationship Id="rId243" Type="http://schemas.openxmlformats.org/officeDocument/2006/relationships/comments" Target="../comments1.xml"/><Relationship Id="rId12" Type="http://schemas.openxmlformats.org/officeDocument/2006/relationships/hyperlink" Target="http://sports.yahoo.com/nfl/players/24858" TargetMode="External"/><Relationship Id="rId17" Type="http://schemas.openxmlformats.org/officeDocument/2006/relationships/hyperlink" Target="http://sports.yahoo.com/nfl/players/8821" TargetMode="External"/><Relationship Id="rId33" Type="http://schemas.openxmlformats.org/officeDocument/2006/relationships/hyperlink" Target="http://sports.yahoo.com/nfl/players/26774" TargetMode="External"/><Relationship Id="rId38" Type="http://schemas.openxmlformats.org/officeDocument/2006/relationships/hyperlink" Target="http://sports.yahoo.com/nfl/players/27570" TargetMode="External"/><Relationship Id="rId59" Type="http://schemas.openxmlformats.org/officeDocument/2006/relationships/hyperlink" Target="http://sports.yahoo.com/nfl/players/24788" TargetMode="External"/><Relationship Id="rId103" Type="http://schemas.openxmlformats.org/officeDocument/2006/relationships/hyperlink" Target="http://sports.yahoo.com/nfl/players/27560" TargetMode="External"/><Relationship Id="rId108" Type="http://schemas.openxmlformats.org/officeDocument/2006/relationships/hyperlink" Target="http://sports.yahoo.com/nfl/players/23987" TargetMode="External"/><Relationship Id="rId124" Type="http://schemas.openxmlformats.org/officeDocument/2006/relationships/hyperlink" Target="http://sports.yahoo.com/nfl/players/27566" TargetMode="External"/><Relationship Id="rId129" Type="http://schemas.openxmlformats.org/officeDocument/2006/relationships/hyperlink" Target="http://sports.yahoo.com/nfl/players/28389" TargetMode="External"/><Relationship Id="rId54" Type="http://schemas.openxmlformats.org/officeDocument/2006/relationships/hyperlink" Target="http://sports.yahoo.com/nfl/players/8826" TargetMode="External"/><Relationship Id="rId70" Type="http://schemas.openxmlformats.org/officeDocument/2006/relationships/hyperlink" Target="http://sports.yahoo.com/nfl/players/25741" TargetMode="External"/><Relationship Id="rId75" Type="http://schemas.openxmlformats.org/officeDocument/2006/relationships/hyperlink" Target="http://sports.yahoo.com/nfl/players/7203" TargetMode="External"/><Relationship Id="rId91" Type="http://schemas.openxmlformats.org/officeDocument/2006/relationships/hyperlink" Target="http://sports.yahoo.com/nfl/players/28461" TargetMode="External"/><Relationship Id="rId96" Type="http://schemas.openxmlformats.org/officeDocument/2006/relationships/hyperlink" Target="http://sports.yahoo.com/nfl/players/8982" TargetMode="External"/><Relationship Id="rId140" Type="http://schemas.openxmlformats.org/officeDocument/2006/relationships/hyperlink" Target="http://sports.yahoo.com/nfl/players/9560" TargetMode="External"/><Relationship Id="rId145" Type="http://schemas.openxmlformats.org/officeDocument/2006/relationships/hyperlink" Target="http://sports.yahoo.com/nfl/players/26708" TargetMode="External"/><Relationship Id="rId161" Type="http://schemas.openxmlformats.org/officeDocument/2006/relationships/hyperlink" Target="http://sports.yahoo.com/nfl/players/25820" TargetMode="External"/><Relationship Id="rId166" Type="http://schemas.openxmlformats.org/officeDocument/2006/relationships/hyperlink" Target="http://sports.yahoo.com/nfl/players/26719" TargetMode="External"/><Relationship Id="rId182" Type="http://schemas.openxmlformats.org/officeDocument/2006/relationships/hyperlink" Target="http://sports.yahoo.com/nfl/players/6783" TargetMode="External"/><Relationship Id="rId187" Type="http://schemas.openxmlformats.org/officeDocument/2006/relationships/hyperlink" Target="http://sports.yahoo.com/nfl/players/8561" TargetMode="External"/><Relationship Id="rId217" Type="http://schemas.openxmlformats.org/officeDocument/2006/relationships/hyperlink" Target="http://sports.yahoo.com/nfl/players/9707" TargetMode="External"/><Relationship Id="rId1" Type="http://schemas.openxmlformats.org/officeDocument/2006/relationships/hyperlink" Target="http://sports.yahoo.com/nfl/players/26684" TargetMode="External"/><Relationship Id="rId6" Type="http://schemas.openxmlformats.org/officeDocument/2006/relationships/hyperlink" Target="http://sports.yahoo.com/nfl/players/24171" TargetMode="External"/><Relationship Id="rId212" Type="http://schemas.openxmlformats.org/officeDocument/2006/relationships/hyperlink" Target="http://sports.yahoo.com/nfl/players/7027" TargetMode="External"/><Relationship Id="rId233" Type="http://schemas.openxmlformats.org/officeDocument/2006/relationships/hyperlink" Target="http://sports.yahoo.com/nfl/players/28429" TargetMode="External"/><Relationship Id="rId238" Type="http://schemas.openxmlformats.org/officeDocument/2006/relationships/hyperlink" Target="http://sports.yahoo.com/nfl/players/25594" TargetMode="External"/><Relationship Id="rId23" Type="http://schemas.openxmlformats.org/officeDocument/2006/relationships/hyperlink" Target="http://sports.yahoo.com/nfl/players/25755" TargetMode="External"/><Relationship Id="rId28" Type="http://schemas.openxmlformats.org/officeDocument/2006/relationships/hyperlink" Target="http://sports.yahoo.com/nfl/players/7241" TargetMode="External"/><Relationship Id="rId49" Type="http://schemas.openxmlformats.org/officeDocument/2006/relationships/hyperlink" Target="http://sports.yahoo.com/nfl/players/26686" TargetMode="External"/><Relationship Id="rId114" Type="http://schemas.openxmlformats.org/officeDocument/2006/relationships/hyperlink" Target="http://sports.yahoo.com/nfl/players/9527" TargetMode="External"/><Relationship Id="rId119" Type="http://schemas.openxmlformats.org/officeDocument/2006/relationships/hyperlink" Target="http://sports.yahoo.com/nfl/players/7847" TargetMode="External"/><Relationship Id="rId44" Type="http://schemas.openxmlformats.org/officeDocument/2006/relationships/hyperlink" Target="http://sports.yahoo.com/nfl/players/26810" TargetMode="External"/><Relationship Id="rId60" Type="http://schemas.openxmlformats.org/officeDocument/2006/relationships/hyperlink" Target="http://sports.yahoo.com/nfl/players/9496" TargetMode="External"/><Relationship Id="rId65" Type="http://schemas.openxmlformats.org/officeDocument/2006/relationships/hyperlink" Target="http://sports.yahoo.com/nfl/players/24400" TargetMode="External"/><Relationship Id="rId81" Type="http://schemas.openxmlformats.org/officeDocument/2006/relationships/hyperlink" Target="http://sports.yahoo.com/nfl/players/6390" TargetMode="External"/><Relationship Id="rId86" Type="http://schemas.openxmlformats.org/officeDocument/2006/relationships/hyperlink" Target="http://sports.yahoo.com/nfl/players/24262" TargetMode="External"/><Relationship Id="rId130" Type="http://schemas.openxmlformats.org/officeDocument/2006/relationships/hyperlink" Target="http://sports.yahoo.com/nfl/players/26644" TargetMode="External"/><Relationship Id="rId135" Type="http://schemas.openxmlformats.org/officeDocument/2006/relationships/hyperlink" Target="http://sports.yahoo.com/nfl/players/27597" TargetMode="External"/><Relationship Id="rId151" Type="http://schemas.openxmlformats.org/officeDocument/2006/relationships/hyperlink" Target="http://sports.yahoo.com/nfl/players/24892" TargetMode="External"/><Relationship Id="rId156" Type="http://schemas.openxmlformats.org/officeDocument/2006/relationships/hyperlink" Target="http://sports.yahoo.com/nfl/players/8277" TargetMode="External"/><Relationship Id="rId177" Type="http://schemas.openxmlformats.org/officeDocument/2006/relationships/hyperlink" Target="http://sports.yahoo.com/nfl/players/8504" TargetMode="External"/><Relationship Id="rId198" Type="http://schemas.openxmlformats.org/officeDocument/2006/relationships/hyperlink" Target="http://sports.yahoo.com/nfl/players/26664" TargetMode="External"/><Relationship Id="rId172" Type="http://schemas.openxmlformats.org/officeDocument/2006/relationships/hyperlink" Target="http://sports.yahoo.com/nfl/players/8063" TargetMode="External"/><Relationship Id="rId193" Type="http://schemas.openxmlformats.org/officeDocument/2006/relationships/hyperlink" Target="http://sports.yahoo.com/nfl/players/8332" TargetMode="External"/><Relationship Id="rId202" Type="http://schemas.openxmlformats.org/officeDocument/2006/relationships/hyperlink" Target="http://sports.yahoo.com/nfl/players/9269" TargetMode="External"/><Relationship Id="rId207" Type="http://schemas.openxmlformats.org/officeDocument/2006/relationships/hyperlink" Target="http://sports.yahoo.com/nfl/players/25713" TargetMode="External"/><Relationship Id="rId223" Type="http://schemas.openxmlformats.org/officeDocument/2006/relationships/hyperlink" Target="http://sports.yahoo.com/nfl/players/27624" TargetMode="External"/><Relationship Id="rId228" Type="http://schemas.openxmlformats.org/officeDocument/2006/relationships/hyperlink" Target="http://sports.yahoo.com/nfl/players/7802" TargetMode="External"/><Relationship Id="rId13" Type="http://schemas.openxmlformats.org/officeDocument/2006/relationships/hyperlink" Target="http://sports.yahoo.com/nfl/players/26878" TargetMode="External"/><Relationship Id="rId18" Type="http://schemas.openxmlformats.org/officeDocument/2006/relationships/hyperlink" Target="http://sports.yahoo.com/nfl/players/9317" TargetMode="External"/><Relationship Id="rId39" Type="http://schemas.openxmlformats.org/officeDocument/2006/relationships/hyperlink" Target="http://sports.yahoo.com/nfl/players/6339" TargetMode="External"/><Relationship Id="rId109" Type="http://schemas.openxmlformats.org/officeDocument/2006/relationships/hyperlink" Target="http://sports.yahoo.com/nfl/players/7924" TargetMode="External"/><Relationship Id="rId34" Type="http://schemas.openxmlformats.org/officeDocument/2006/relationships/hyperlink" Target="http://sports.yahoo.com/nfl/players/26650" TargetMode="External"/><Relationship Id="rId50" Type="http://schemas.openxmlformats.org/officeDocument/2006/relationships/hyperlink" Target="http://sports.yahoo.com/nfl/players/23984" TargetMode="External"/><Relationship Id="rId55" Type="http://schemas.openxmlformats.org/officeDocument/2006/relationships/hyperlink" Target="http://sports.yahoo.com/nfl/players/8780" TargetMode="External"/><Relationship Id="rId76" Type="http://schemas.openxmlformats.org/officeDocument/2006/relationships/hyperlink" Target="http://sports.yahoo.com/nfl/players/9283" TargetMode="External"/><Relationship Id="rId97" Type="http://schemas.openxmlformats.org/officeDocument/2006/relationships/hyperlink" Target="http://sports.yahoo.com/nfl/players/27631" TargetMode="External"/><Relationship Id="rId104" Type="http://schemas.openxmlformats.org/officeDocument/2006/relationships/hyperlink" Target="http://sports.yahoo.com/nfl/players/23976" TargetMode="External"/><Relationship Id="rId120" Type="http://schemas.openxmlformats.org/officeDocument/2006/relationships/hyperlink" Target="http://sports.yahoo.com/nfl/players/25774" TargetMode="External"/><Relationship Id="rId125" Type="http://schemas.openxmlformats.org/officeDocument/2006/relationships/hyperlink" Target="http://sports.yahoo.com/nfl/players/27603" TargetMode="External"/><Relationship Id="rId141" Type="http://schemas.openxmlformats.org/officeDocument/2006/relationships/hyperlink" Target="http://sports.yahoo.com/nfl/players/26006" TargetMode="External"/><Relationship Id="rId146" Type="http://schemas.openxmlformats.org/officeDocument/2006/relationships/hyperlink" Target="http://sports.yahoo.com/nfl/players/8781" TargetMode="External"/><Relationship Id="rId167" Type="http://schemas.openxmlformats.org/officeDocument/2006/relationships/hyperlink" Target="http://sports.yahoo.com/nfl/players/27658" TargetMode="External"/><Relationship Id="rId188" Type="http://schemas.openxmlformats.org/officeDocument/2006/relationships/hyperlink" Target="http://sports.yahoo.com/nfl/players/27050" TargetMode="External"/><Relationship Id="rId7" Type="http://schemas.openxmlformats.org/officeDocument/2006/relationships/hyperlink" Target="http://sports.yahoo.com/nfl/players/23999" TargetMode="External"/><Relationship Id="rId71" Type="http://schemas.openxmlformats.org/officeDocument/2006/relationships/hyperlink" Target="http://sports.yahoo.com/nfl/players/9348" TargetMode="External"/><Relationship Id="rId92" Type="http://schemas.openxmlformats.org/officeDocument/2006/relationships/hyperlink" Target="http://sports.yahoo.com/nfl/players/24889" TargetMode="External"/><Relationship Id="rId162" Type="http://schemas.openxmlformats.org/officeDocument/2006/relationships/hyperlink" Target="http://sports.yahoo.com/nfl/players/27874" TargetMode="External"/><Relationship Id="rId183" Type="http://schemas.openxmlformats.org/officeDocument/2006/relationships/hyperlink" Target="http://sports.yahoo.com/nfl/players/24860" TargetMode="External"/><Relationship Id="rId213" Type="http://schemas.openxmlformats.org/officeDocument/2006/relationships/hyperlink" Target="http://sports.yahoo.com/nfl/players/24135" TargetMode="External"/><Relationship Id="rId218" Type="http://schemas.openxmlformats.org/officeDocument/2006/relationships/hyperlink" Target="http://sports.yahoo.com/nfl/players/6867" TargetMode="External"/><Relationship Id="rId234" Type="http://schemas.openxmlformats.org/officeDocument/2006/relationships/hyperlink" Target="http://sports.yahoo.com/nfl/players/27921" TargetMode="External"/><Relationship Id="rId239" Type="http://schemas.openxmlformats.org/officeDocument/2006/relationships/hyperlink" Target="http://www.fantasycube.com/" TargetMode="External"/><Relationship Id="rId2" Type="http://schemas.openxmlformats.org/officeDocument/2006/relationships/hyperlink" Target="http://sports.yahoo.com/nfl/players/8850" TargetMode="External"/><Relationship Id="rId29" Type="http://schemas.openxmlformats.org/officeDocument/2006/relationships/hyperlink" Target="http://sports.yahoo.com/nfl/players/25807" TargetMode="External"/><Relationship Id="rId24" Type="http://schemas.openxmlformats.org/officeDocument/2006/relationships/hyperlink" Target="http://sports.yahoo.com/nfl/players/24851" TargetMode="External"/><Relationship Id="rId40" Type="http://schemas.openxmlformats.org/officeDocument/2006/relationships/hyperlink" Target="http://sports.yahoo.com/nfl/players/27556" TargetMode="External"/><Relationship Id="rId45" Type="http://schemas.openxmlformats.org/officeDocument/2006/relationships/hyperlink" Target="http://sports.yahoo.com/nfl/players/4256" TargetMode="External"/><Relationship Id="rId66" Type="http://schemas.openxmlformats.org/officeDocument/2006/relationships/hyperlink" Target="http://sports.yahoo.com/nfl/players/28442" TargetMode="External"/><Relationship Id="rId87" Type="http://schemas.openxmlformats.org/officeDocument/2006/relationships/hyperlink" Target="http://sports.yahoo.com/nfl/players/8001" TargetMode="External"/><Relationship Id="rId110" Type="http://schemas.openxmlformats.org/officeDocument/2006/relationships/hyperlink" Target="http://sports.yahoo.com/nfl/players/6337" TargetMode="External"/><Relationship Id="rId115" Type="http://schemas.openxmlformats.org/officeDocument/2006/relationships/hyperlink" Target="http://sports.yahoo.com/nfl/players/26950" TargetMode="External"/><Relationship Id="rId131" Type="http://schemas.openxmlformats.org/officeDocument/2006/relationships/hyperlink" Target="http://sports.yahoo.com/nfl/players/25876" TargetMode="External"/><Relationship Id="rId136" Type="http://schemas.openxmlformats.org/officeDocument/2006/relationships/hyperlink" Target="http://sports.yahoo.com/nfl/players/24822" TargetMode="External"/><Relationship Id="rId157" Type="http://schemas.openxmlformats.org/officeDocument/2006/relationships/hyperlink" Target="http://sports.yahoo.com/nfl/players/28390" TargetMode="External"/><Relationship Id="rId178" Type="http://schemas.openxmlformats.org/officeDocument/2006/relationships/hyperlink" Target="http://sports.yahoo.com/nfl/players/25238" TargetMode="External"/><Relationship Id="rId61" Type="http://schemas.openxmlformats.org/officeDocument/2006/relationships/hyperlink" Target="http://sports.yahoo.com/nfl/players/28392" TargetMode="External"/><Relationship Id="rId82" Type="http://schemas.openxmlformats.org/officeDocument/2006/relationships/hyperlink" Target="http://sports.yahoo.com/nfl/players/24053" TargetMode="External"/><Relationship Id="rId152" Type="http://schemas.openxmlformats.org/officeDocument/2006/relationships/hyperlink" Target="http://sports.yahoo.com/nfl/players/27641" TargetMode="External"/><Relationship Id="rId173" Type="http://schemas.openxmlformats.org/officeDocument/2006/relationships/hyperlink" Target="http://sports.yahoo.com/nfl/players/7801" TargetMode="External"/><Relationship Id="rId194" Type="http://schemas.openxmlformats.org/officeDocument/2006/relationships/hyperlink" Target="http://sports.yahoo.com/nfl/players/23996" TargetMode="External"/><Relationship Id="rId199" Type="http://schemas.openxmlformats.org/officeDocument/2006/relationships/hyperlink" Target="http://sports.yahoo.com/nfl/players/8861" TargetMode="External"/><Relationship Id="rId203" Type="http://schemas.openxmlformats.org/officeDocument/2006/relationships/hyperlink" Target="http://sports.yahoo.com/nfl/players/24033" TargetMode="External"/><Relationship Id="rId208" Type="http://schemas.openxmlformats.org/officeDocument/2006/relationships/hyperlink" Target="http://sports.yahoo.com/nfl/players/25234" TargetMode="External"/><Relationship Id="rId229" Type="http://schemas.openxmlformats.org/officeDocument/2006/relationships/hyperlink" Target="http://sports.yahoo.com/nfl/players/24834" TargetMode="External"/><Relationship Id="rId19" Type="http://schemas.openxmlformats.org/officeDocument/2006/relationships/hyperlink" Target="http://sports.yahoo.com/nfl/players/8813" TargetMode="External"/><Relationship Id="rId224" Type="http://schemas.openxmlformats.org/officeDocument/2006/relationships/hyperlink" Target="http://sports.yahoo.com/nfl/players/25828" TargetMode="External"/><Relationship Id="rId240" Type="http://schemas.openxmlformats.org/officeDocument/2006/relationships/printerSettings" Target="../printerSettings/printerSettings1.bin"/><Relationship Id="rId14" Type="http://schemas.openxmlformats.org/officeDocument/2006/relationships/hyperlink" Target="http://sports.yahoo.com/nfl/players/24793" TargetMode="External"/><Relationship Id="rId30" Type="http://schemas.openxmlformats.org/officeDocument/2006/relationships/hyperlink" Target="http://sports.yahoo.com/nfl/players/25785" TargetMode="External"/><Relationship Id="rId35" Type="http://schemas.openxmlformats.org/officeDocument/2006/relationships/hyperlink" Target="http://sports.yahoo.com/nfl/players/27548" TargetMode="External"/><Relationship Id="rId56" Type="http://schemas.openxmlformats.org/officeDocument/2006/relationships/hyperlink" Target="http://sports.yahoo.com/nfl/players/7868" TargetMode="External"/><Relationship Id="rId77" Type="http://schemas.openxmlformats.org/officeDocument/2006/relationships/hyperlink" Target="http://sports.yahoo.com/nfl/players/8838" TargetMode="External"/><Relationship Id="rId100" Type="http://schemas.openxmlformats.org/officeDocument/2006/relationships/hyperlink" Target="http://sports.yahoo.com/nfl/players/6763" TargetMode="External"/><Relationship Id="rId105" Type="http://schemas.openxmlformats.org/officeDocument/2006/relationships/hyperlink" Target="http://sports.yahoo.com/nfl/players/26767" TargetMode="External"/><Relationship Id="rId126" Type="http://schemas.openxmlformats.org/officeDocument/2006/relationships/hyperlink" Target="http://sports.yahoo.com/nfl/players/9286" TargetMode="External"/><Relationship Id="rId147" Type="http://schemas.openxmlformats.org/officeDocument/2006/relationships/hyperlink" Target="http://sports.yahoo.com/nfl/players/6663" TargetMode="External"/><Relationship Id="rId168" Type="http://schemas.openxmlformats.org/officeDocument/2006/relationships/hyperlink" Target="http://sports.yahoo.com/nfl/players/7776" TargetMode="External"/><Relationship Id="rId8" Type="http://schemas.openxmlformats.org/officeDocument/2006/relationships/hyperlink" Target="http://sports.yahoo.com/nfl/players/24017" TargetMode="External"/><Relationship Id="rId51" Type="http://schemas.openxmlformats.org/officeDocument/2006/relationships/hyperlink" Target="http://sports.yahoo.com/nfl/players/28424" TargetMode="External"/><Relationship Id="rId72" Type="http://schemas.openxmlformats.org/officeDocument/2006/relationships/hyperlink" Target="http://sports.yahoo.com/nfl/players/5228" TargetMode="External"/><Relationship Id="rId93" Type="http://schemas.openxmlformats.org/officeDocument/2006/relationships/hyperlink" Target="http://sports.yahoo.com/nfl/players/24843" TargetMode="External"/><Relationship Id="rId98" Type="http://schemas.openxmlformats.org/officeDocument/2006/relationships/hyperlink" Target="http://sports.yahoo.com/nfl/players/24845" TargetMode="External"/><Relationship Id="rId121" Type="http://schemas.openxmlformats.org/officeDocument/2006/relationships/hyperlink" Target="http://sports.yahoo.com/nfl/players/7760" TargetMode="External"/><Relationship Id="rId142" Type="http://schemas.openxmlformats.org/officeDocument/2006/relationships/hyperlink" Target="http://sports.yahoo.com/nfl/players/28395" TargetMode="External"/><Relationship Id="rId163" Type="http://schemas.openxmlformats.org/officeDocument/2006/relationships/hyperlink" Target="http://sports.yahoo.com/nfl/players/7306" TargetMode="External"/><Relationship Id="rId184" Type="http://schemas.openxmlformats.org/officeDocument/2006/relationships/hyperlink" Target="http://sports.yahoo.com/nfl/players/26273" TargetMode="External"/><Relationship Id="rId189" Type="http://schemas.openxmlformats.org/officeDocument/2006/relationships/hyperlink" Target="http://sports.yahoo.com/nfl/players/7426" TargetMode="External"/><Relationship Id="rId219" Type="http://schemas.openxmlformats.org/officeDocument/2006/relationships/hyperlink" Target="http://sports.yahoo.com/nfl/players/24100" TargetMode="External"/><Relationship Id="rId3" Type="http://schemas.openxmlformats.org/officeDocument/2006/relationships/hyperlink" Target="http://sports.yahoo.com/nfl/players/8266" TargetMode="External"/><Relationship Id="rId214" Type="http://schemas.openxmlformats.org/officeDocument/2006/relationships/hyperlink" Target="http://sports.yahoo.com/nfl/players/26781" TargetMode="External"/><Relationship Id="rId230" Type="http://schemas.openxmlformats.org/officeDocument/2006/relationships/hyperlink" Target="http://sports.yahoo.com/nfl/players/26518" TargetMode="External"/><Relationship Id="rId235" Type="http://schemas.openxmlformats.org/officeDocument/2006/relationships/hyperlink" Target="http://sports.yahoo.com/nfl/players/28483" TargetMode="External"/><Relationship Id="rId25" Type="http://schemas.openxmlformats.org/officeDocument/2006/relationships/hyperlink" Target="http://sports.yahoo.com/nfl/players/27535" TargetMode="External"/><Relationship Id="rId46" Type="http://schemas.openxmlformats.org/officeDocument/2006/relationships/hyperlink" Target="http://sports.yahoo.com/nfl/players/25883" TargetMode="External"/><Relationship Id="rId67" Type="http://schemas.openxmlformats.org/officeDocument/2006/relationships/hyperlink" Target="http://sports.yahoo.com/nfl/players/9514" TargetMode="External"/><Relationship Id="rId116" Type="http://schemas.openxmlformats.org/officeDocument/2006/relationships/hyperlink" Target="http://sports.yahoo.com/nfl/players/27582" TargetMode="External"/><Relationship Id="rId137" Type="http://schemas.openxmlformats.org/officeDocument/2006/relationships/hyperlink" Target="http://sports.yahoo.com/nfl/players/25703" TargetMode="External"/><Relationship Id="rId158" Type="http://schemas.openxmlformats.org/officeDocument/2006/relationships/hyperlink" Target="http://sports.yahoo.com/nfl/players/27584" TargetMode="External"/><Relationship Id="rId20" Type="http://schemas.openxmlformats.org/officeDocument/2006/relationships/hyperlink" Target="http://sports.yahoo.com/nfl/players/7200" TargetMode="External"/><Relationship Id="rId41" Type="http://schemas.openxmlformats.org/officeDocument/2006/relationships/hyperlink" Target="http://sports.yahoo.com/nfl/players/24057" TargetMode="External"/><Relationship Id="rId62" Type="http://schemas.openxmlformats.org/officeDocument/2006/relationships/hyperlink" Target="http://sports.yahoo.com/nfl/players/26699" TargetMode="External"/><Relationship Id="rId83" Type="http://schemas.openxmlformats.org/officeDocument/2006/relationships/hyperlink" Target="http://sports.yahoo.com/nfl/players/5521" TargetMode="External"/><Relationship Id="rId88" Type="http://schemas.openxmlformats.org/officeDocument/2006/relationships/hyperlink" Target="http://sports.yahoo.com/nfl/players/27619" TargetMode="External"/><Relationship Id="rId111" Type="http://schemas.openxmlformats.org/officeDocument/2006/relationships/hyperlink" Target="http://sports.yahoo.com/nfl/players/27581" TargetMode="External"/><Relationship Id="rId132" Type="http://schemas.openxmlformats.org/officeDocument/2006/relationships/hyperlink" Target="http://sports.yahoo.com/nfl/players/7751" TargetMode="External"/><Relationship Id="rId153" Type="http://schemas.openxmlformats.org/officeDocument/2006/relationships/hyperlink" Target="http://sports.yahoo.com/nfl/players/7755" TargetMode="External"/><Relationship Id="rId174" Type="http://schemas.openxmlformats.org/officeDocument/2006/relationships/hyperlink" Target="http://sports.yahoo.com/nfl/players/28417" TargetMode="External"/><Relationship Id="rId179" Type="http://schemas.openxmlformats.org/officeDocument/2006/relationships/hyperlink" Target="http://sports.yahoo.com/nfl/players/25777" TargetMode="External"/><Relationship Id="rId195" Type="http://schemas.openxmlformats.org/officeDocument/2006/relationships/hyperlink" Target="http://sports.yahoo.com/nfl/players/28272" TargetMode="External"/><Relationship Id="rId209" Type="http://schemas.openxmlformats.org/officeDocument/2006/relationships/hyperlink" Target="http://sports.yahoo.com/nfl/players/24774" TargetMode="External"/><Relationship Id="rId190" Type="http://schemas.openxmlformats.org/officeDocument/2006/relationships/hyperlink" Target="http://sports.yahoo.com/nfl/players/9353" TargetMode="External"/><Relationship Id="rId204" Type="http://schemas.openxmlformats.org/officeDocument/2006/relationships/hyperlink" Target="http://sports.yahoo.com/nfl/players/27622" TargetMode="External"/><Relationship Id="rId220" Type="http://schemas.openxmlformats.org/officeDocument/2006/relationships/hyperlink" Target="http://sports.yahoo.com/nfl/players/26758" TargetMode="External"/><Relationship Id="rId225" Type="http://schemas.openxmlformats.org/officeDocument/2006/relationships/hyperlink" Target="http://sports.yahoo.com/nfl/players/26455" TargetMode="External"/><Relationship Id="rId241" Type="http://schemas.openxmlformats.org/officeDocument/2006/relationships/drawing" Target="../drawings/drawing1.xml"/><Relationship Id="rId15" Type="http://schemas.openxmlformats.org/officeDocument/2006/relationships/hyperlink" Target="http://sports.yahoo.com/nfl/players/8256" TargetMode="External"/><Relationship Id="rId36" Type="http://schemas.openxmlformats.org/officeDocument/2006/relationships/hyperlink" Target="http://sports.yahoo.com/nfl/players/24815" TargetMode="External"/><Relationship Id="rId57" Type="http://schemas.openxmlformats.org/officeDocument/2006/relationships/hyperlink" Target="http://sports.yahoo.com/nfl/players/27646" TargetMode="External"/><Relationship Id="rId106" Type="http://schemas.openxmlformats.org/officeDocument/2006/relationships/hyperlink" Target="http://sports.yahoo.com/nfl/players/25723" TargetMode="External"/><Relationship Id="rId127" Type="http://schemas.openxmlformats.org/officeDocument/2006/relationships/hyperlink" Target="http://sports.yahoo.com/nfl/players/26697" TargetMode="External"/><Relationship Id="rId10" Type="http://schemas.openxmlformats.org/officeDocument/2006/relationships/hyperlink" Target="http://sports.yahoo.com/nfl/players/23997" TargetMode="External"/><Relationship Id="rId31" Type="http://schemas.openxmlformats.org/officeDocument/2006/relationships/hyperlink" Target="http://sports.yahoo.com/nfl/players/24070" TargetMode="External"/><Relationship Id="rId52" Type="http://schemas.openxmlformats.org/officeDocument/2006/relationships/hyperlink" Target="http://sports.yahoo.com/nfl/players/8285" TargetMode="External"/><Relationship Id="rId73" Type="http://schemas.openxmlformats.org/officeDocument/2006/relationships/hyperlink" Target="http://sports.yahoo.com/nfl/players/7237" TargetMode="External"/><Relationship Id="rId78" Type="http://schemas.openxmlformats.org/officeDocument/2006/relationships/hyperlink" Target="http://sports.yahoo.com/nfl/players/26660" TargetMode="External"/><Relationship Id="rId94" Type="http://schemas.openxmlformats.org/officeDocument/2006/relationships/hyperlink" Target="http://sports.yahoo.com/nfl/players/28408" TargetMode="External"/><Relationship Id="rId99" Type="http://schemas.openxmlformats.org/officeDocument/2006/relationships/hyperlink" Target="http://sports.yahoo.com/nfl/players/28014" TargetMode="External"/><Relationship Id="rId101" Type="http://schemas.openxmlformats.org/officeDocument/2006/relationships/hyperlink" Target="http://sports.yahoo.com/nfl/players/24553" TargetMode="External"/><Relationship Id="rId122" Type="http://schemas.openxmlformats.org/officeDocument/2006/relationships/hyperlink" Target="http://sports.yahoo.com/nfl/players/9001" TargetMode="External"/><Relationship Id="rId143" Type="http://schemas.openxmlformats.org/officeDocument/2006/relationships/hyperlink" Target="http://sports.yahoo.com/nfl/players/25105" TargetMode="External"/><Relationship Id="rId148" Type="http://schemas.openxmlformats.org/officeDocument/2006/relationships/hyperlink" Target="http://sports.yahoo.com/nfl/players/25712" TargetMode="External"/><Relationship Id="rId164" Type="http://schemas.openxmlformats.org/officeDocument/2006/relationships/hyperlink" Target="http://sports.yahoo.com/nfl/players/27531" TargetMode="External"/><Relationship Id="rId169" Type="http://schemas.openxmlformats.org/officeDocument/2006/relationships/hyperlink" Target="http://sports.yahoo.com/nfl/players/25744" TargetMode="External"/><Relationship Id="rId185" Type="http://schemas.openxmlformats.org/officeDocument/2006/relationships/hyperlink" Target="http://sports.yahoo.com/nfl/players/7206" TargetMode="External"/><Relationship Id="rId4" Type="http://schemas.openxmlformats.org/officeDocument/2006/relationships/hyperlink" Target="http://sports.yahoo.com/nfl/players/26671" TargetMode="External"/><Relationship Id="rId9" Type="http://schemas.openxmlformats.org/officeDocument/2006/relationships/hyperlink" Target="http://sports.yahoo.com/nfl/players/27540" TargetMode="External"/><Relationship Id="rId180" Type="http://schemas.openxmlformats.org/officeDocument/2006/relationships/hyperlink" Target="http://sports.yahoo.com/nfl/players/26561" TargetMode="External"/><Relationship Id="rId210" Type="http://schemas.openxmlformats.org/officeDocument/2006/relationships/hyperlink" Target="http://sports.yahoo.com/nfl/players/25812" TargetMode="External"/><Relationship Id="rId215" Type="http://schemas.openxmlformats.org/officeDocument/2006/relationships/hyperlink" Target="http://sports.yahoo.com/nfl/players/26853" TargetMode="External"/><Relationship Id="rId236" Type="http://schemas.openxmlformats.org/officeDocument/2006/relationships/hyperlink" Target="http://sports.yahoo.com/nfl/players/28428" TargetMode="External"/><Relationship Id="rId26" Type="http://schemas.openxmlformats.org/officeDocument/2006/relationships/hyperlink" Target="http://sports.yahoo.com/nfl/players/28403" TargetMode="External"/><Relationship Id="rId231" Type="http://schemas.openxmlformats.org/officeDocument/2006/relationships/hyperlink" Target="http://sports.yahoo.com/nfl/players/24093" TargetMode="External"/><Relationship Id="rId47" Type="http://schemas.openxmlformats.org/officeDocument/2006/relationships/hyperlink" Target="http://sports.yahoo.com/nfl/players/8790" TargetMode="External"/><Relationship Id="rId68" Type="http://schemas.openxmlformats.org/officeDocument/2006/relationships/hyperlink" Target="http://sports.yahoo.com/nfl/players/27589" TargetMode="External"/><Relationship Id="rId89" Type="http://schemas.openxmlformats.org/officeDocument/2006/relationships/hyperlink" Target="http://sports.yahoo.com/nfl/players/6762" TargetMode="External"/><Relationship Id="rId112" Type="http://schemas.openxmlformats.org/officeDocument/2006/relationships/hyperlink" Target="http://sports.yahoo.com/nfl/players/28465" TargetMode="External"/><Relationship Id="rId133" Type="http://schemas.openxmlformats.org/officeDocument/2006/relationships/hyperlink" Target="http://sports.yahoo.com/nfl/players/24830" TargetMode="External"/><Relationship Id="rId154" Type="http://schemas.openxmlformats.org/officeDocument/2006/relationships/hyperlink" Target="http://sports.yahoo.com/nfl/players/27618" TargetMode="External"/><Relationship Id="rId175" Type="http://schemas.openxmlformats.org/officeDocument/2006/relationships/hyperlink" Target="http://sports.yahoo.com/nfl/players/7177" TargetMode="External"/><Relationship Id="rId196" Type="http://schemas.openxmlformats.org/officeDocument/2006/relationships/hyperlink" Target="http://sports.yahoo.com/nfl/players/26696" TargetMode="External"/><Relationship Id="rId200" Type="http://schemas.openxmlformats.org/officeDocument/2006/relationships/hyperlink" Target="http://sports.yahoo.com/nfl/players/26783" TargetMode="External"/><Relationship Id="rId16" Type="http://schemas.openxmlformats.org/officeDocument/2006/relationships/hyperlink" Target="http://sports.yahoo.com/nfl/players/25711" TargetMode="External"/><Relationship Id="rId221" Type="http://schemas.openxmlformats.org/officeDocument/2006/relationships/hyperlink" Target="http://sports.yahoo.com/nfl/players/27378" TargetMode="External"/><Relationship Id="rId242" Type="http://schemas.openxmlformats.org/officeDocument/2006/relationships/vmlDrawing" Target="../drawings/vmlDrawing1.vml"/><Relationship Id="rId37" Type="http://schemas.openxmlformats.org/officeDocument/2006/relationships/hyperlink" Target="http://sports.yahoo.com/nfl/players/5479" TargetMode="External"/><Relationship Id="rId58" Type="http://schemas.openxmlformats.org/officeDocument/2006/relationships/hyperlink" Target="http://sports.yahoo.com/nfl/players/24035" TargetMode="External"/><Relationship Id="rId79" Type="http://schemas.openxmlformats.org/officeDocument/2006/relationships/hyperlink" Target="http://sports.yahoo.com/nfl/players/26658" TargetMode="External"/><Relationship Id="rId102" Type="http://schemas.openxmlformats.org/officeDocument/2006/relationships/hyperlink" Target="http://sports.yahoo.com/nfl/players/24916" TargetMode="External"/><Relationship Id="rId123" Type="http://schemas.openxmlformats.org/officeDocument/2006/relationships/hyperlink" Target="http://sports.yahoo.com/nfl/players/8795" TargetMode="External"/><Relationship Id="rId144" Type="http://schemas.openxmlformats.org/officeDocument/2006/relationships/hyperlink" Target="http://sports.yahoo.com/nfl/players/28474" TargetMode="External"/><Relationship Id="rId90" Type="http://schemas.openxmlformats.org/officeDocument/2006/relationships/hyperlink" Target="http://sports.yahoo.com/nfl/players/6405" TargetMode="External"/><Relationship Id="rId165" Type="http://schemas.openxmlformats.org/officeDocument/2006/relationships/hyperlink" Target="http://sports.yahoo.com/nfl/players/27564" TargetMode="External"/><Relationship Id="rId186" Type="http://schemas.openxmlformats.org/officeDocument/2006/relationships/hyperlink" Target="http://sports.yahoo.com/nfl/players/25793" TargetMode="External"/><Relationship Id="rId211" Type="http://schemas.openxmlformats.org/officeDocument/2006/relationships/hyperlink" Target="http://sports.yahoo.com/nfl/players/26657" TargetMode="External"/><Relationship Id="rId232" Type="http://schemas.openxmlformats.org/officeDocument/2006/relationships/hyperlink" Target="http://sports.yahoo.com/nfl/players/26631" TargetMode="External"/><Relationship Id="rId27" Type="http://schemas.openxmlformats.org/officeDocument/2006/relationships/hyperlink" Target="http://sports.yahoo.com/nfl/players/25802" TargetMode="External"/><Relationship Id="rId48" Type="http://schemas.openxmlformats.org/officeDocument/2006/relationships/hyperlink" Target="http://sports.yahoo.com/nfl/players/28398" TargetMode="External"/><Relationship Id="rId69" Type="http://schemas.openxmlformats.org/officeDocument/2006/relationships/hyperlink" Target="http://sports.yahoo.com/nfl/players/27532" TargetMode="External"/><Relationship Id="rId113" Type="http://schemas.openxmlformats.org/officeDocument/2006/relationships/hyperlink" Target="http://sports.yahoo.com/nfl/players/27709" TargetMode="External"/><Relationship Id="rId134" Type="http://schemas.openxmlformats.org/officeDocument/2006/relationships/hyperlink" Target="http://sports.yahoo.com/nfl/players/25773" TargetMode="External"/><Relationship Id="rId80" Type="http://schemas.openxmlformats.org/officeDocument/2006/relationships/hyperlink" Target="http://sports.yahoo.com/nfl/players/25718" TargetMode="External"/><Relationship Id="rId155" Type="http://schemas.openxmlformats.org/officeDocument/2006/relationships/hyperlink" Target="http://sports.yahoo.com/nfl/players/28537" TargetMode="External"/><Relationship Id="rId176" Type="http://schemas.openxmlformats.org/officeDocument/2006/relationships/hyperlink" Target="http://sports.yahoo.com/nfl/players/24961" TargetMode="External"/><Relationship Id="rId197" Type="http://schemas.openxmlformats.org/officeDocument/2006/relationships/hyperlink" Target="http://sports.yahoo.com/nfl/players/26639"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ports.yahoo.com/nfl/players/27582" TargetMode="External"/><Relationship Id="rId21" Type="http://schemas.openxmlformats.org/officeDocument/2006/relationships/hyperlink" Target="http://sports.yahoo.com/nfl/players/7200" TargetMode="External"/><Relationship Id="rId42" Type="http://schemas.openxmlformats.org/officeDocument/2006/relationships/hyperlink" Target="http://sports.yahoo.com/nfl/players/24057" TargetMode="External"/><Relationship Id="rId63" Type="http://schemas.openxmlformats.org/officeDocument/2006/relationships/hyperlink" Target="http://sports.yahoo.com/nfl/players/26699" TargetMode="External"/><Relationship Id="rId84" Type="http://schemas.openxmlformats.org/officeDocument/2006/relationships/hyperlink" Target="http://sports.yahoo.com/nfl/players/5521" TargetMode="External"/><Relationship Id="rId138" Type="http://schemas.openxmlformats.org/officeDocument/2006/relationships/hyperlink" Target="http://sports.yahoo.com/nfl/players/25703" TargetMode="External"/><Relationship Id="rId159" Type="http://schemas.openxmlformats.org/officeDocument/2006/relationships/hyperlink" Target="http://sports.yahoo.com/nfl/players/27584" TargetMode="External"/><Relationship Id="rId170" Type="http://schemas.openxmlformats.org/officeDocument/2006/relationships/hyperlink" Target="http://sports.yahoo.com/nfl/players/25744" TargetMode="External"/><Relationship Id="rId191" Type="http://schemas.openxmlformats.org/officeDocument/2006/relationships/hyperlink" Target="http://sports.yahoo.com/nfl/players/9353" TargetMode="External"/><Relationship Id="rId205" Type="http://schemas.openxmlformats.org/officeDocument/2006/relationships/hyperlink" Target="http://sports.yahoo.com/nfl/players/27622" TargetMode="External"/><Relationship Id="rId226" Type="http://schemas.openxmlformats.org/officeDocument/2006/relationships/hyperlink" Target="http://sports.yahoo.com/nfl/players/25828" TargetMode="External"/><Relationship Id="rId107" Type="http://schemas.openxmlformats.org/officeDocument/2006/relationships/hyperlink" Target="http://sports.yahoo.com/nfl/players/25723" TargetMode="External"/><Relationship Id="rId11" Type="http://schemas.openxmlformats.org/officeDocument/2006/relationships/hyperlink" Target="http://sports.yahoo.com/nfl/players/23997" TargetMode="External"/><Relationship Id="rId32" Type="http://schemas.openxmlformats.org/officeDocument/2006/relationships/hyperlink" Target="http://sports.yahoo.com/nfl/players/24070" TargetMode="External"/><Relationship Id="rId53" Type="http://schemas.openxmlformats.org/officeDocument/2006/relationships/hyperlink" Target="http://sports.yahoo.com/nfl/players/8285" TargetMode="External"/><Relationship Id="rId74" Type="http://schemas.openxmlformats.org/officeDocument/2006/relationships/hyperlink" Target="http://sports.yahoo.com/nfl/players/7237" TargetMode="External"/><Relationship Id="rId128" Type="http://schemas.openxmlformats.org/officeDocument/2006/relationships/hyperlink" Target="http://sports.yahoo.com/nfl/players/26697" TargetMode="External"/><Relationship Id="rId149" Type="http://schemas.openxmlformats.org/officeDocument/2006/relationships/hyperlink" Target="http://sports.yahoo.com/nfl/players/25712" TargetMode="External"/><Relationship Id="rId5" Type="http://schemas.openxmlformats.org/officeDocument/2006/relationships/hyperlink" Target="http://sports.yahoo.com/nfl/players/26671" TargetMode="External"/><Relationship Id="rId95" Type="http://schemas.openxmlformats.org/officeDocument/2006/relationships/hyperlink" Target="http://sports.yahoo.com/nfl/players/28408" TargetMode="External"/><Relationship Id="rId160" Type="http://schemas.openxmlformats.org/officeDocument/2006/relationships/hyperlink" Target="http://sports.yahoo.com/nfl/players/9294" TargetMode="External"/><Relationship Id="rId181" Type="http://schemas.openxmlformats.org/officeDocument/2006/relationships/hyperlink" Target="http://sports.yahoo.com/nfl/players/26561" TargetMode="External"/><Relationship Id="rId216" Type="http://schemas.openxmlformats.org/officeDocument/2006/relationships/hyperlink" Target="http://sports.yahoo.com/nfl/players/26853" TargetMode="External"/><Relationship Id="rId237" Type="http://schemas.openxmlformats.org/officeDocument/2006/relationships/hyperlink" Target="http://sports.yahoo.com/nfl/players/28428" TargetMode="External"/><Relationship Id="rId22" Type="http://schemas.openxmlformats.org/officeDocument/2006/relationships/hyperlink" Target="http://sports.yahoo.com/nfl/players/24791" TargetMode="External"/><Relationship Id="rId43" Type="http://schemas.openxmlformats.org/officeDocument/2006/relationships/hyperlink" Target="http://sports.yahoo.com/nfl/players/6770" TargetMode="External"/><Relationship Id="rId64" Type="http://schemas.openxmlformats.org/officeDocument/2006/relationships/hyperlink" Target="http://sports.yahoo.com/nfl/players/24318" TargetMode="External"/><Relationship Id="rId118" Type="http://schemas.openxmlformats.org/officeDocument/2006/relationships/hyperlink" Target="http://sports.yahoo.com/nfl/players/8819" TargetMode="External"/><Relationship Id="rId139" Type="http://schemas.openxmlformats.org/officeDocument/2006/relationships/hyperlink" Target="http://sports.yahoo.com/nfl/players/25743" TargetMode="External"/><Relationship Id="rId85" Type="http://schemas.openxmlformats.org/officeDocument/2006/relationships/hyperlink" Target="http://sports.yahoo.com/nfl/players/27591" TargetMode="External"/><Relationship Id="rId150" Type="http://schemas.openxmlformats.org/officeDocument/2006/relationships/hyperlink" Target="http://sports.yahoo.com/nfl/players/28414" TargetMode="External"/><Relationship Id="rId171" Type="http://schemas.openxmlformats.org/officeDocument/2006/relationships/hyperlink" Target="http://sports.yahoo.com/nfl/players/25832" TargetMode="External"/><Relationship Id="rId192" Type="http://schemas.openxmlformats.org/officeDocument/2006/relationships/hyperlink" Target="http://sports.yahoo.com/nfl/players/5477" TargetMode="External"/><Relationship Id="rId206" Type="http://schemas.openxmlformats.org/officeDocument/2006/relationships/hyperlink" Target="http://sports.yahoo.com/nfl/players/7777" TargetMode="External"/><Relationship Id="rId227" Type="http://schemas.openxmlformats.org/officeDocument/2006/relationships/hyperlink" Target="http://sports.yahoo.com/nfl/players/7282" TargetMode="External"/><Relationship Id="rId201" Type="http://schemas.openxmlformats.org/officeDocument/2006/relationships/hyperlink" Target="http://sports.yahoo.com/nfl/players/26783" TargetMode="External"/><Relationship Id="rId222" Type="http://schemas.openxmlformats.org/officeDocument/2006/relationships/hyperlink" Target="http://sports.yahoo.com/nfl/players/27378" TargetMode="External"/><Relationship Id="rId243" Type="http://schemas.openxmlformats.org/officeDocument/2006/relationships/comments" Target="../comments2.xml"/><Relationship Id="rId12" Type="http://schemas.openxmlformats.org/officeDocument/2006/relationships/hyperlink" Target="http://sports.yahoo.com/nfl/players/27583" TargetMode="External"/><Relationship Id="rId17" Type="http://schemas.openxmlformats.org/officeDocument/2006/relationships/hyperlink" Target="http://sports.yahoo.com/nfl/players/25711" TargetMode="External"/><Relationship Id="rId33" Type="http://schemas.openxmlformats.org/officeDocument/2006/relationships/hyperlink" Target="http://sports.yahoo.com/nfl/players/26804" TargetMode="External"/><Relationship Id="rId38" Type="http://schemas.openxmlformats.org/officeDocument/2006/relationships/hyperlink" Target="http://sports.yahoo.com/nfl/players/5479" TargetMode="External"/><Relationship Id="rId59" Type="http://schemas.openxmlformats.org/officeDocument/2006/relationships/hyperlink" Target="http://sports.yahoo.com/nfl/players/24035" TargetMode="External"/><Relationship Id="rId103" Type="http://schemas.openxmlformats.org/officeDocument/2006/relationships/hyperlink" Target="http://sports.yahoo.com/nfl/players/24916" TargetMode="External"/><Relationship Id="rId108" Type="http://schemas.openxmlformats.org/officeDocument/2006/relationships/hyperlink" Target="http://sports.yahoo.com/nfl/players/25730" TargetMode="External"/><Relationship Id="rId124" Type="http://schemas.openxmlformats.org/officeDocument/2006/relationships/hyperlink" Target="http://sports.yahoo.com/nfl/players/8795" TargetMode="External"/><Relationship Id="rId129" Type="http://schemas.openxmlformats.org/officeDocument/2006/relationships/hyperlink" Target="http://sports.yahoo.com/nfl/players/28526" TargetMode="External"/><Relationship Id="rId54" Type="http://schemas.openxmlformats.org/officeDocument/2006/relationships/hyperlink" Target="http://sports.yahoo.com/nfl/players/6624" TargetMode="External"/><Relationship Id="rId70" Type="http://schemas.openxmlformats.org/officeDocument/2006/relationships/hyperlink" Target="http://sports.yahoo.com/nfl/players/27532" TargetMode="External"/><Relationship Id="rId75" Type="http://schemas.openxmlformats.org/officeDocument/2006/relationships/hyperlink" Target="http://sports.yahoo.com/nfl/players/24062" TargetMode="External"/><Relationship Id="rId91" Type="http://schemas.openxmlformats.org/officeDocument/2006/relationships/hyperlink" Target="http://sports.yahoo.com/nfl/players/6405" TargetMode="External"/><Relationship Id="rId96" Type="http://schemas.openxmlformats.org/officeDocument/2006/relationships/hyperlink" Target="http://sports.yahoo.com/nfl/players/26839" TargetMode="External"/><Relationship Id="rId140" Type="http://schemas.openxmlformats.org/officeDocument/2006/relationships/hyperlink" Target="http://sports.yahoo.com/nfl/players/28402" TargetMode="External"/><Relationship Id="rId145" Type="http://schemas.openxmlformats.org/officeDocument/2006/relationships/hyperlink" Target="http://sports.yahoo.com/nfl/players/28474" TargetMode="External"/><Relationship Id="rId161" Type="http://schemas.openxmlformats.org/officeDocument/2006/relationships/hyperlink" Target="http://sports.yahoo.com/nfl/players/7149" TargetMode="External"/><Relationship Id="rId166" Type="http://schemas.openxmlformats.org/officeDocument/2006/relationships/hyperlink" Target="http://sports.yahoo.com/nfl/players/27564" TargetMode="External"/><Relationship Id="rId182" Type="http://schemas.openxmlformats.org/officeDocument/2006/relationships/hyperlink" Target="http://sports.yahoo.com/nfl/players/25798" TargetMode="External"/><Relationship Id="rId187" Type="http://schemas.openxmlformats.org/officeDocument/2006/relationships/hyperlink" Target="http://sports.yahoo.com/nfl/players/25793" TargetMode="External"/><Relationship Id="rId217" Type="http://schemas.openxmlformats.org/officeDocument/2006/relationships/hyperlink" Target="http://sports.yahoo.com/nfl/players/7492" TargetMode="External"/><Relationship Id="rId1" Type="http://schemas.openxmlformats.org/officeDocument/2006/relationships/hyperlink" Target="http://www.fantasycube.com/" TargetMode="External"/><Relationship Id="rId6" Type="http://schemas.openxmlformats.org/officeDocument/2006/relationships/hyperlink" Target="http://sports.yahoo.com/nfl/players/8261" TargetMode="External"/><Relationship Id="rId212" Type="http://schemas.openxmlformats.org/officeDocument/2006/relationships/hyperlink" Target="http://sports.yahoo.com/nfl/players/26657" TargetMode="External"/><Relationship Id="rId233" Type="http://schemas.openxmlformats.org/officeDocument/2006/relationships/hyperlink" Target="http://sports.yahoo.com/nfl/players/26631" TargetMode="External"/><Relationship Id="rId238" Type="http://schemas.openxmlformats.org/officeDocument/2006/relationships/hyperlink" Target="http://sports.yahoo.com/nfl/players/26702" TargetMode="External"/><Relationship Id="rId23" Type="http://schemas.openxmlformats.org/officeDocument/2006/relationships/hyperlink" Target="http://sports.yahoo.com/nfl/players/9010" TargetMode="External"/><Relationship Id="rId28" Type="http://schemas.openxmlformats.org/officeDocument/2006/relationships/hyperlink" Target="http://sports.yahoo.com/nfl/players/25802" TargetMode="External"/><Relationship Id="rId49" Type="http://schemas.openxmlformats.org/officeDocument/2006/relationships/hyperlink" Target="http://sports.yahoo.com/nfl/players/28398" TargetMode="External"/><Relationship Id="rId114" Type="http://schemas.openxmlformats.org/officeDocument/2006/relationships/hyperlink" Target="http://sports.yahoo.com/nfl/players/27709" TargetMode="External"/><Relationship Id="rId119" Type="http://schemas.openxmlformats.org/officeDocument/2006/relationships/hyperlink" Target="http://sports.yahoo.com/nfl/players/24823" TargetMode="External"/><Relationship Id="rId44" Type="http://schemas.openxmlformats.org/officeDocument/2006/relationships/hyperlink" Target="http://sports.yahoo.com/nfl/players/27585" TargetMode="External"/><Relationship Id="rId60" Type="http://schemas.openxmlformats.org/officeDocument/2006/relationships/hyperlink" Target="http://sports.yahoo.com/nfl/players/24788" TargetMode="External"/><Relationship Id="rId65" Type="http://schemas.openxmlformats.org/officeDocument/2006/relationships/hyperlink" Target="http://sports.yahoo.com/nfl/players/6760" TargetMode="External"/><Relationship Id="rId81" Type="http://schemas.openxmlformats.org/officeDocument/2006/relationships/hyperlink" Target="http://sports.yahoo.com/nfl/players/25718" TargetMode="External"/><Relationship Id="rId86" Type="http://schemas.openxmlformats.org/officeDocument/2006/relationships/hyperlink" Target="http://sports.yahoo.com/nfl/players/9265" TargetMode="External"/><Relationship Id="rId130" Type="http://schemas.openxmlformats.org/officeDocument/2006/relationships/hyperlink" Target="http://sports.yahoo.com/nfl/players/28389" TargetMode="External"/><Relationship Id="rId135" Type="http://schemas.openxmlformats.org/officeDocument/2006/relationships/hyperlink" Target="http://sports.yahoo.com/nfl/players/25773" TargetMode="External"/><Relationship Id="rId151" Type="http://schemas.openxmlformats.org/officeDocument/2006/relationships/hyperlink" Target="http://sports.yahoo.com/nfl/players/9274" TargetMode="External"/><Relationship Id="rId156" Type="http://schemas.openxmlformats.org/officeDocument/2006/relationships/hyperlink" Target="http://sports.yahoo.com/nfl/players/28537" TargetMode="External"/><Relationship Id="rId177" Type="http://schemas.openxmlformats.org/officeDocument/2006/relationships/hyperlink" Target="http://sports.yahoo.com/nfl/players/24961" TargetMode="External"/><Relationship Id="rId198" Type="http://schemas.openxmlformats.org/officeDocument/2006/relationships/hyperlink" Target="http://sports.yahoo.com/nfl/players/26639" TargetMode="External"/><Relationship Id="rId172" Type="http://schemas.openxmlformats.org/officeDocument/2006/relationships/hyperlink" Target="http://sports.yahoo.com/nfl/players/24901" TargetMode="External"/><Relationship Id="rId193" Type="http://schemas.openxmlformats.org/officeDocument/2006/relationships/hyperlink" Target="http://sports.yahoo.com/nfl/players/8801" TargetMode="External"/><Relationship Id="rId202" Type="http://schemas.openxmlformats.org/officeDocument/2006/relationships/hyperlink" Target="http://sports.yahoo.com/nfl/players/26807" TargetMode="External"/><Relationship Id="rId207" Type="http://schemas.openxmlformats.org/officeDocument/2006/relationships/hyperlink" Target="http://sports.yahoo.com/nfl/players/8383" TargetMode="External"/><Relationship Id="rId223" Type="http://schemas.openxmlformats.org/officeDocument/2006/relationships/hyperlink" Target="http://sports.yahoo.com/nfl/players/8021" TargetMode="External"/><Relationship Id="rId228" Type="http://schemas.openxmlformats.org/officeDocument/2006/relationships/hyperlink" Target="http://sports.yahoo.com/nfl/players/26681" TargetMode="External"/><Relationship Id="rId13" Type="http://schemas.openxmlformats.org/officeDocument/2006/relationships/hyperlink" Target="http://sports.yahoo.com/nfl/players/24858" TargetMode="External"/><Relationship Id="rId18" Type="http://schemas.openxmlformats.org/officeDocument/2006/relationships/hyperlink" Target="http://sports.yahoo.com/nfl/players/8821" TargetMode="External"/><Relationship Id="rId39" Type="http://schemas.openxmlformats.org/officeDocument/2006/relationships/hyperlink" Target="http://sports.yahoo.com/nfl/players/27570" TargetMode="External"/><Relationship Id="rId109" Type="http://schemas.openxmlformats.org/officeDocument/2006/relationships/hyperlink" Target="http://sports.yahoo.com/nfl/players/23987" TargetMode="External"/><Relationship Id="rId34" Type="http://schemas.openxmlformats.org/officeDocument/2006/relationships/hyperlink" Target="http://sports.yahoo.com/nfl/players/26774" TargetMode="External"/><Relationship Id="rId50" Type="http://schemas.openxmlformats.org/officeDocument/2006/relationships/hyperlink" Target="http://sports.yahoo.com/nfl/players/26686" TargetMode="External"/><Relationship Id="rId55" Type="http://schemas.openxmlformats.org/officeDocument/2006/relationships/hyperlink" Target="http://sports.yahoo.com/nfl/players/8826" TargetMode="External"/><Relationship Id="rId76" Type="http://schemas.openxmlformats.org/officeDocument/2006/relationships/hyperlink" Target="http://sports.yahoo.com/nfl/players/7203" TargetMode="External"/><Relationship Id="rId97" Type="http://schemas.openxmlformats.org/officeDocument/2006/relationships/hyperlink" Target="http://sports.yahoo.com/nfl/players/8982" TargetMode="External"/><Relationship Id="rId104" Type="http://schemas.openxmlformats.org/officeDocument/2006/relationships/hyperlink" Target="http://sports.yahoo.com/nfl/players/27560" TargetMode="External"/><Relationship Id="rId120" Type="http://schemas.openxmlformats.org/officeDocument/2006/relationships/hyperlink" Target="http://sports.yahoo.com/nfl/players/7847" TargetMode="External"/><Relationship Id="rId125" Type="http://schemas.openxmlformats.org/officeDocument/2006/relationships/hyperlink" Target="http://sports.yahoo.com/nfl/players/27566" TargetMode="External"/><Relationship Id="rId141" Type="http://schemas.openxmlformats.org/officeDocument/2006/relationships/hyperlink" Target="http://sports.yahoo.com/nfl/players/9560" TargetMode="External"/><Relationship Id="rId146" Type="http://schemas.openxmlformats.org/officeDocument/2006/relationships/hyperlink" Target="http://sports.yahoo.com/nfl/players/26708" TargetMode="External"/><Relationship Id="rId167" Type="http://schemas.openxmlformats.org/officeDocument/2006/relationships/hyperlink" Target="http://sports.yahoo.com/nfl/players/26719" TargetMode="External"/><Relationship Id="rId188" Type="http://schemas.openxmlformats.org/officeDocument/2006/relationships/hyperlink" Target="http://sports.yahoo.com/nfl/players/8561" TargetMode="External"/><Relationship Id="rId7" Type="http://schemas.openxmlformats.org/officeDocument/2006/relationships/hyperlink" Target="http://sports.yahoo.com/nfl/players/24171" TargetMode="External"/><Relationship Id="rId71" Type="http://schemas.openxmlformats.org/officeDocument/2006/relationships/hyperlink" Target="http://sports.yahoo.com/nfl/players/25741" TargetMode="External"/><Relationship Id="rId92" Type="http://schemas.openxmlformats.org/officeDocument/2006/relationships/hyperlink" Target="http://sports.yahoo.com/nfl/players/28461" TargetMode="External"/><Relationship Id="rId162" Type="http://schemas.openxmlformats.org/officeDocument/2006/relationships/hyperlink" Target="http://sports.yahoo.com/nfl/players/25820" TargetMode="External"/><Relationship Id="rId183" Type="http://schemas.openxmlformats.org/officeDocument/2006/relationships/hyperlink" Target="http://sports.yahoo.com/nfl/players/6783" TargetMode="External"/><Relationship Id="rId213" Type="http://schemas.openxmlformats.org/officeDocument/2006/relationships/hyperlink" Target="http://sports.yahoo.com/nfl/players/7027" TargetMode="External"/><Relationship Id="rId218" Type="http://schemas.openxmlformats.org/officeDocument/2006/relationships/hyperlink" Target="http://sports.yahoo.com/nfl/players/9707" TargetMode="External"/><Relationship Id="rId234" Type="http://schemas.openxmlformats.org/officeDocument/2006/relationships/hyperlink" Target="http://sports.yahoo.com/nfl/players/28429" TargetMode="External"/><Relationship Id="rId239" Type="http://schemas.openxmlformats.org/officeDocument/2006/relationships/hyperlink" Target="http://sports.yahoo.com/nfl/players/25594" TargetMode="External"/><Relationship Id="rId2" Type="http://schemas.openxmlformats.org/officeDocument/2006/relationships/hyperlink" Target="http://sports.yahoo.com/nfl/players/26684" TargetMode="External"/><Relationship Id="rId29" Type="http://schemas.openxmlformats.org/officeDocument/2006/relationships/hyperlink" Target="http://sports.yahoo.com/nfl/players/7241" TargetMode="External"/><Relationship Id="rId24" Type="http://schemas.openxmlformats.org/officeDocument/2006/relationships/hyperlink" Target="http://sports.yahoo.com/nfl/players/25755" TargetMode="External"/><Relationship Id="rId40" Type="http://schemas.openxmlformats.org/officeDocument/2006/relationships/hyperlink" Target="http://sports.yahoo.com/nfl/players/6339" TargetMode="External"/><Relationship Id="rId45" Type="http://schemas.openxmlformats.org/officeDocument/2006/relationships/hyperlink" Target="http://sports.yahoo.com/nfl/players/26810" TargetMode="External"/><Relationship Id="rId66" Type="http://schemas.openxmlformats.org/officeDocument/2006/relationships/hyperlink" Target="http://sports.yahoo.com/nfl/players/24400" TargetMode="External"/><Relationship Id="rId87" Type="http://schemas.openxmlformats.org/officeDocument/2006/relationships/hyperlink" Target="http://sports.yahoo.com/nfl/players/24262" TargetMode="External"/><Relationship Id="rId110" Type="http://schemas.openxmlformats.org/officeDocument/2006/relationships/hyperlink" Target="http://sports.yahoo.com/nfl/players/7924" TargetMode="External"/><Relationship Id="rId115" Type="http://schemas.openxmlformats.org/officeDocument/2006/relationships/hyperlink" Target="http://sports.yahoo.com/nfl/players/9527" TargetMode="External"/><Relationship Id="rId131" Type="http://schemas.openxmlformats.org/officeDocument/2006/relationships/hyperlink" Target="http://sports.yahoo.com/nfl/players/26644" TargetMode="External"/><Relationship Id="rId136" Type="http://schemas.openxmlformats.org/officeDocument/2006/relationships/hyperlink" Target="http://sports.yahoo.com/nfl/players/27597" TargetMode="External"/><Relationship Id="rId157" Type="http://schemas.openxmlformats.org/officeDocument/2006/relationships/hyperlink" Target="http://sports.yahoo.com/nfl/players/8277" TargetMode="External"/><Relationship Id="rId178" Type="http://schemas.openxmlformats.org/officeDocument/2006/relationships/hyperlink" Target="http://sports.yahoo.com/nfl/players/8504" TargetMode="External"/><Relationship Id="rId61" Type="http://schemas.openxmlformats.org/officeDocument/2006/relationships/hyperlink" Target="http://sports.yahoo.com/nfl/players/9496" TargetMode="External"/><Relationship Id="rId82" Type="http://schemas.openxmlformats.org/officeDocument/2006/relationships/hyperlink" Target="http://sports.yahoo.com/nfl/players/6390" TargetMode="External"/><Relationship Id="rId152" Type="http://schemas.openxmlformats.org/officeDocument/2006/relationships/hyperlink" Target="http://sports.yahoo.com/nfl/players/24892" TargetMode="External"/><Relationship Id="rId173" Type="http://schemas.openxmlformats.org/officeDocument/2006/relationships/hyperlink" Target="http://sports.yahoo.com/nfl/players/8063" TargetMode="External"/><Relationship Id="rId194" Type="http://schemas.openxmlformats.org/officeDocument/2006/relationships/hyperlink" Target="http://sports.yahoo.com/nfl/players/8332" TargetMode="External"/><Relationship Id="rId199" Type="http://schemas.openxmlformats.org/officeDocument/2006/relationships/hyperlink" Target="http://sports.yahoo.com/nfl/players/26664" TargetMode="External"/><Relationship Id="rId203" Type="http://schemas.openxmlformats.org/officeDocument/2006/relationships/hyperlink" Target="http://sports.yahoo.com/nfl/players/9269" TargetMode="External"/><Relationship Id="rId208" Type="http://schemas.openxmlformats.org/officeDocument/2006/relationships/hyperlink" Target="http://sports.yahoo.com/nfl/players/25713" TargetMode="External"/><Relationship Id="rId229" Type="http://schemas.openxmlformats.org/officeDocument/2006/relationships/hyperlink" Target="http://sports.yahoo.com/nfl/players/7802" TargetMode="External"/><Relationship Id="rId19" Type="http://schemas.openxmlformats.org/officeDocument/2006/relationships/hyperlink" Target="http://sports.yahoo.com/nfl/players/9317" TargetMode="External"/><Relationship Id="rId224" Type="http://schemas.openxmlformats.org/officeDocument/2006/relationships/hyperlink" Target="http://sports.yahoo.com/nfl/players/27624" TargetMode="External"/><Relationship Id="rId240" Type="http://schemas.openxmlformats.org/officeDocument/2006/relationships/printerSettings" Target="../printerSettings/printerSettings2.bin"/><Relationship Id="rId14" Type="http://schemas.openxmlformats.org/officeDocument/2006/relationships/hyperlink" Target="http://sports.yahoo.com/nfl/players/26878" TargetMode="External"/><Relationship Id="rId30" Type="http://schemas.openxmlformats.org/officeDocument/2006/relationships/hyperlink" Target="http://sports.yahoo.com/nfl/players/25807" TargetMode="External"/><Relationship Id="rId35" Type="http://schemas.openxmlformats.org/officeDocument/2006/relationships/hyperlink" Target="http://sports.yahoo.com/nfl/players/26650" TargetMode="External"/><Relationship Id="rId56" Type="http://schemas.openxmlformats.org/officeDocument/2006/relationships/hyperlink" Target="http://sports.yahoo.com/nfl/players/8780" TargetMode="External"/><Relationship Id="rId77" Type="http://schemas.openxmlformats.org/officeDocument/2006/relationships/hyperlink" Target="http://sports.yahoo.com/nfl/players/9283" TargetMode="External"/><Relationship Id="rId100" Type="http://schemas.openxmlformats.org/officeDocument/2006/relationships/hyperlink" Target="http://sports.yahoo.com/nfl/players/28014" TargetMode="External"/><Relationship Id="rId105" Type="http://schemas.openxmlformats.org/officeDocument/2006/relationships/hyperlink" Target="http://sports.yahoo.com/nfl/players/23976" TargetMode="External"/><Relationship Id="rId126" Type="http://schemas.openxmlformats.org/officeDocument/2006/relationships/hyperlink" Target="http://sports.yahoo.com/nfl/players/27603" TargetMode="External"/><Relationship Id="rId147" Type="http://schemas.openxmlformats.org/officeDocument/2006/relationships/hyperlink" Target="http://sports.yahoo.com/nfl/players/8781" TargetMode="External"/><Relationship Id="rId168" Type="http://schemas.openxmlformats.org/officeDocument/2006/relationships/hyperlink" Target="http://sports.yahoo.com/nfl/players/27658" TargetMode="External"/><Relationship Id="rId8" Type="http://schemas.openxmlformats.org/officeDocument/2006/relationships/hyperlink" Target="http://sports.yahoo.com/nfl/players/23999" TargetMode="External"/><Relationship Id="rId51" Type="http://schemas.openxmlformats.org/officeDocument/2006/relationships/hyperlink" Target="http://sports.yahoo.com/nfl/players/23984" TargetMode="External"/><Relationship Id="rId72" Type="http://schemas.openxmlformats.org/officeDocument/2006/relationships/hyperlink" Target="http://sports.yahoo.com/nfl/players/9348" TargetMode="External"/><Relationship Id="rId93" Type="http://schemas.openxmlformats.org/officeDocument/2006/relationships/hyperlink" Target="http://sports.yahoo.com/nfl/players/24889" TargetMode="External"/><Relationship Id="rId98" Type="http://schemas.openxmlformats.org/officeDocument/2006/relationships/hyperlink" Target="http://sports.yahoo.com/nfl/players/27631" TargetMode="External"/><Relationship Id="rId121" Type="http://schemas.openxmlformats.org/officeDocument/2006/relationships/hyperlink" Target="http://sports.yahoo.com/nfl/players/25774" TargetMode="External"/><Relationship Id="rId142" Type="http://schemas.openxmlformats.org/officeDocument/2006/relationships/hyperlink" Target="http://sports.yahoo.com/nfl/players/26006" TargetMode="External"/><Relationship Id="rId163" Type="http://schemas.openxmlformats.org/officeDocument/2006/relationships/hyperlink" Target="http://sports.yahoo.com/nfl/players/27874" TargetMode="External"/><Relationship Id="rId184" Type="http://schemas.openxmlformats.org/officeDocument/2006/relationships/hyperlink" Target="http://sports.yahoo.com/nfl/players/24860" TargetMode="External"/><Relationship Id="rId189" Type="http://schemas.openxmlformats.org/officeDocument/2006/relationships/hyperlink" Target="http://sports.yahoo.com/nfl/players/27050" TargetMode="External"/><Relationship Id="rId219" Type="http://schemas.openxmlformats.org/officeDocument/2006/relationships/hyperlink" Target="http://sports.yahoo.com/nfl/players/6867" TargetMode="External"/><Relationship Id="rId3" Type="http://schemas.openxmlformats.org/officeDocument/2006/relationships/hyperlink" Target="http://sports.yahoo.com/nfl/players/8850" TargetMode="External"/><Relationship Id="rId214" Type="http://schemas.openxmlformats.org/officeDocument/2006/relationships/hyperlink" Target="http://sports.yahoo.com/nfl/players/24135" TargetMode="External"/><Relationship Id="rId230" Type="http://schemas.openxmlformats.org/officeDocument/2006/relationships/hyperlink" Target="http://sports.yahoo.com/nfl/players/24834" TargetMode="External"/><Relationship Id="rId235" Type="http://schemas.openxmlformats.org/officeDocument/2006/relationships/hyperlink" Target="http://sports.yahoo.com/nfl/players/27921" TargetMode="External"/><Relationship Id="rId25" Type="http://schemas.openxmlformats.org/officeDocument/2006/relationships/hyperlink" Target="http://sports.yahoo.com/nfl/players/24851" TargetMode="External"/><Relationship Id="rId46" Type="http://schemas.openxmlformats.org/officeDocument/2006/relationships/hyperlink" Target="http://sports.yahoo.com/nfl/players/4256" TargetMode="External"/><Relationship Id="rId67" Type="http://schemas.openxmlformats.org/officeDocument/2006/relationships/hyperlink" Target="http://sports.yahoo.com/nfl/players/28442" TargetMode="External"/><Relationship Id="rId116" Type="http://schemas.openxmlformats.org/officeDocument/2006/relationships/hyperlink" Target="http://sports.yahoo.com/nfl/players/26950" TargetMode="External"/><Relationship Id="rId137" Type="http://schemas.openxmlformats.org/officeDocument/2006/relationships/hyperlink" Target="http://sports.yahoo.com/nfl/players/24822" TargetMode="External"/><Relationship Id="rId158" Type="http://schemas.openxmlformats.org/officeDocument/2006/relationships/hyperlink" Target="http://sports.yahoo.com/nfl/players/28390" TargetMode="External"/><Relationship Id="rId20" Type="http://schemas.openxmlformats.org/officeDocument/2006/relationships/hyperlink" Target="http://sports.yahoo.com/nfl/players/8813" TargetMode="External"/><Relationship Id="rId41" Type="http://schemas.openxmlformats.org/officeDocument/2006/relationships/hyperlink" Target="http://sports.yahoo.com/nfl/players/27556" TargetMode="External"/><Relationship Id="rId62" Type="http://schemas.openxmlformats.org/officeDocument/2006/relationships/hyperlink" Target="http://sports.yahoo.com/nfl/players/28392" TargetMode="External"/><Relationship Id="rId83" Type="http://schemas.openxmlformats.org/officeDocument/2006/relationships/hyperlink" Target="http://sports.yahoo.com/nfl/players/24053" TargetMode="External"/><Relationship Id="rId88" Type="http://schemas.openxmlformats.org/officeDocument/2006/relationships/hyperlink" Target="http://sports.yahoo.com/nfl/players/8001" TargetMode="External"/><Relationship Id="rId111" Type="http://schemas.openxmlformats.org/officeDocument/2006/relationships/hyperlink" Target="http://sports.yahoo.com/nfl/players/6337" TargetMode="External"/><Relationship Id="rId132" Type="http://schemas.openxmlformats.org/officeDocument/2006/relationships/hyperlink" Target="http://sports.yahoo.com/nfl/players/25876" TargetMode="External"/><Relationship Id="rId153" Type="http://schemas.openxmlformats.org/officeDocument/2006/relationships/hyperlink" Target="http://sports.yahoo.com/nfl/players/27641" TargetMode="External"/><Relationship Id="rId174" Type="http://schemas.openxmlformats.org/officeDocument/2006/relationships/hyperlink" Target="http://sports.yahoo.com/nfl/players/7801" TargetMode="External"/><Relationship Id="rId179" Type="http://schemas.openxmlformats.org/officeDocument/2006/relationships/hyperlink" Target="http://sports.yahoo.com/nfl/players/25238" TargetMode="External"/><Relationship Id="rId195" Type="http://schemas.openxmlformats.org/officeDocument/2006/relationships/hyperlink" Target="http://sports.yahoo.com/nfl/players/23996" TargetMode="External"/><Relationship Id="rId209" Type="http://schemas.openxmlformats.org/officeDocument/2006/relationships/hyperlink" Target="http://sports.yahoo.com/nfl/players/25234" TargetMode="External"/><Relationship Id="rId190" Type="http://schemas.openxmlformats.org/officeDocument/2006/relationships/hyperlink" Target="http://sports.yahoo.com/nfl/players/7426" TargetMode="External"/><Relationship Id="rId204" Type="http://schemas.openxmlformats.org/officeDocument/2006/relationships/hyperlink" Target="http://sports.yahoo.com/nfl/players/24033" TargetMode="External"/><Relationship Id="rId220" Type="http://schemas.openxmlformats.org/officeDocument/2006/relationships/hyperlink" Target="http://sports.yahoo.com/nfl/players/24100" TargetMode="External"/><Relationship Id="rId225" Type="http://schemas.openxmlformats.org/officeDocument/2006/relationships/hyperlink" Target="http://sports.yahoo.com/nfl/players/26455" TargetMode="External"/><Relationship Id="rId241" Type="http://schemas.openxmlformats.org/officeDocument/2006/relationships/drawing" Target="../drawings/drawing2.xml"/><Relationship Id="rId15" Type="http://schemas.openxmlformats.org/officeDocument/2006/relationships/hyperlink" Target="http://sports.yahoo.com/nfl/players/24793" TargetMode="External"/><Relationship Id="rId36" Type="http://schemas.openxmlformats.org/officeDocument/2006/relationships/hyperlink" Target="http://sports.yahoo.com/nfl/players/27548" TargetMode="External"/><Relationship Id="rId57" Type="http://schemas.openxmlformats.org/officeDocument/2006/relationships/hyperlink" Target="http://sports.yahoo.com/nfl/players/7868" TargetMode="External"/><Relationship Id="rId106" Type="http://schemas.openxmlformats.org/officeDocument/2006/relationships/hyperlink" Target="http://sports.yahoo.com/nfl/players/26767" TargetMode="External"/><Relationship Id="rId127" Type="http://schemas.openxmlformats.org/officeDocument/2006/relationships/hyperlink" Target="http://sports.yahoo.com/nfl/players/9286" TargetMode="External"/><Relationship Id="rId10" Type="http://schemas.openxmlformats.org/officeDocument/2006/relationships/hyperlink" Target="http://sports.yahoo.com/nfl/players/27540" TargetMode="External"/><Relationship Id="rId31" Type="http://schemas.openxmlformats.org/officeDocument/2006/relationships/hyperlink" Target="http://sports.yahoo.com/nfl/players/25785" TargetMode="External"/><Relationship Id="rId52" Type="http://schemas.openxmlformats.org/officeDocument/2006/relationships/hyperlink" Target="http://sports.yahoo.com/nfl/players/28424" TargetMode="External"/><Relationship Id="rId73" Type="http://schemas.openxmlformats.org/officeDocument/2006/relationships/hyperlink" Target="http://sports.yahoo.com/nfl/players/5228" TargetMode="External"/><Relationship Id="rId78" Type="http://schemas.openxmlformats.org/officeDocument/2006/relationships/hyperlink" Target="http://sports.yahoo.com/nfl/players/8838" TargetMode="External"/><Relationship Id="rId94" Type="http://schemas.openxmlformats.org/officeDocument/2006/relationships/hyperlink" Target="http://sports.yahoo.com/nfl/players/24843" TargetMode="External"/><Relationship Id="rId99" Type="http://schemas.openxmlformats.org/officeDocument/2006/relationships/hyperlink" Target="http://sports.yahoo.com/nfl/players/24845" TargetMode="External"/><Relationship Id="rId101" Type="http://schemas.openxmlformats.org/officeDocument/2006/relationships/hyperlink" Target="http://sports.yahoo.com/nfl/players/6763" TargetMode="External"/><Relationship Id="rId122" Type="http://schemas.openxmlformats.org/officeDocument/2006/relationships/hyperlink" Target="http://sports.yahoo.com/nfl/players/7760" TargetMode="External"/><Relationship Id="rId143" Type="http://schemas.openxmlformats.org/officeDocument/2006/relationships/hyperlink" Target="http://sports.yahoo.com/nfl/players/28395" TargetMode="External"/><Relationship Id="rId148" Type="http://schemas.openxmlformats.org/officeDocument/2006/relationships/hyperlink" Target="http://sports.yahoo.com/nfl/players/6663" TargetMode="External"/><Relationship Id="rId164" Type="http://schemas.openxmlformats.org/officeDocument/2006/relationships/hyperlink" Target="http://sports.yahoo.com/nfl/players/7306" TargetMode="External"/><Relationship Id="rId169" Type="http://schemas.openxmlformats.org/officeDocument/2006/relationships/hyperlink" Target="http://sports.yahoo.com/nfl/players/7776" TargetMode="External"/><Relationship Id="rId185" Type="http://schemas.openxmlformats.org/officeDocument/2006/relationships/hyperlink" Target="http://sports.yahoo.com/nfl/players/26273" TargetMode="External"/><Relationship Id="rId4" Type="http://schemas.openxmlformats.org/officeDocument/2006/relationships/hyperlink" Target="http://sports.yahoo.com/nfl/players/8266" TargetMode="External"/><Relationship Id="rId9" Type="http://schemas.openxmlformats.org/officeDocument/2006/relationships/hyperlink" Target="http://sports.yahoo.com/nfl/players/24017" TargetMode="External"/><Relationship Id="rId180" Type="http://schemas.openxmlformats.org/officeDocument/2006/relationships/hyperlink" Target="http://sports.yahoo.com/nfl/players/25777" TargetMode="External"/><Relationship Id="rId210" Type="http://schemas.openxmlformats.org/officeDocument/2006/relationships/hyperlink" Target="http://sports.yahoo.com/nfl/players/24774" TargetMode="External"/><Relationship Id="rId215" Type="http://schemas.openxmlformats.org/officeDocument/2006/relationships/hyperlink" Target="http://sports.yahoo.com/nfl/players/26781" TargetMode="External"/><Relationship Id="rId236" Type="http://schemas.openxmlformats.org/officeDocument/2006/relationships/hyperlink" Target="http://sports.yahoo.com/nfl/players/28483" TargetMode="External"/><Relationship Id="rId26" Type="http://schemas.openxmlformats.org/officeDocument/2006/relationships/hyperlink" Target="http://sports.yahoo.com/nfl/players/27535" TargetMode="External"/><Relationship Id="rId231" Type="http://schemas.openxmlformats.org/officeDocument/2006/relationships/hyperlink" Target="http://sports.yahoo.com/nfl/players/26518" TargetMode="External"/><Relationship Id="rId47" Type="http://schemas.openxmlformats.org/officeDocument/2006/relationships/hyperlink" Target="http://sports.yahoo.com/nfl/players/25883" TargetMode="External"/><Relationship Id="rId68" Type="http://schemas.openxmlformats.org/officeDocument/2006/relationships/hyperlink" Target="http://sports.yahoo.com/nfl/players/9514" TargetMode="External"/><Relationship Id="rId89" Type="http://schemas.openxmlformats.org/officeDocument/2006/relationships/hyperlink" Target="http://sports.yahoo.com/nfl/players/27619" TargetMode="External"/><Relationship Id="rId112" Type="http://schemas.openxmlformats.org/officeDocument/2006/relationships/hyperlink" Target="http://sports.yahoo.com/nfl/players/27581" TargetMode="External"/><Relationship Id="rId133" Type="http://schemas.openxmlformats.org/officeDocument/2006/relationships/hyperlink" Target="http://sports.yahoo.com/nfl/players/7751" TargetMode="External"/><Relationship Id="rId154" Type="http://schemas.openxmlformats.org/officeDocument/2006/relationships/hyperlink" Target="http://sports.yahoo.com/nfl/players/7755" TargetMode="External"/><Relationship Id="rId175" Type="http://schemas.openxmlformats.org/officeDocument/2006/relationships/hyperlink" Target="http://sports.yahoo.com/nfl/players/28417" TargetMode="External"/><Relationship Id="rId196" Type="http://schemas.openxmlformats.org/officeDocument/2006/relationships/hyperlink" Target="http://sports.yahoo.com/nfl/players/28272" TargetMode="External"/><Relationship Id="rId200" Type="http://schemas.openxmlformats.org/officeDocument/2006/relationships/hyperlink" Target="http://sports.yahoo.com/nfl/players/8861" TargetMode="External"/><Relationship Id="rId16" Type="http://schemas.openxmlformats.org/officeDocument/2006/relationships/hyperlink" Target="http://sports.yahoo.com/nfl/players/8256" TargetMode="External"/><Relationship Id="rId221" Type="http://schemas.openxmlformats.org/officeDocument/2006/relationships/hyperlink" Target="http://sports.yahoo.com/nfl/players/26758" TargetMode="External"/><Relationship Id="rId242" Type="http://schemas.openxmlformats.org/officeDocument/2006/relationships/vmlDrawing" Target="../drawings/vmlDrawing2.vml"/><Relationship Id="rId37" Type="http://schemas.openxmlformats.org/officeDocument/2006/relationships/hyperlink" Target="http://sports.yahoo.com/nfl/players/24815" TargetMode="External"/><Relationship Id="rId58" Type="http://schemas.openxmlformats.org/officeDocument/2006/relationships/hyperlink" Target="http://sports.yahoo.com/nfl/players/27646" TargetMode="External"/><Relationship Id="rId79" Type="http://schemas.openxmlformats.org/officeDocument/2006/relationships/hyperlink" Target="http://sports.yahoo.com/nfl/players/26660" TargetMode="External"/><Relationship Id="rId102" Type="http://schemas.openxmlformats.org/officeDocument/2006/relationships/hyperlink" Target="http://sports.yahoo.com/nfl/players/24553" TargetMode="External"/><Relationship Id="rId123" Type="http://schemas.openxmlformats.org/officeDocument/2006/relationships/hyperlink" Target="http://sports.yahoo.com/nfl/players/9001" TargetMode="External"/><Relationship Id="rId144" Type="http://schemas.openxmlformats.org/officeDocument/2006/relationships/hyperlink" Target="http://sports.yahoo.com/nfl/players/25105" TargetMode="External"/><Relationship Id="rId90" Type="http://schemas.openxmlformats.org/officeDocument/2006/relationships/hyperlink" Target="http://sports.yahoo.com/nfl/players/6762" TargetMode="External"/><Relationship Id="rId165" Type="http://schemas.openxmlformats.org/officeDocument/2006/relationships/hyperlink" Target="http://sports.yahoo.com/nfl/players/27531" TargetMode="External"/><Relationship Id="rId186" Type="http://schemas.openxmlformats.org/officeDocument/2006/relationships/hyperlink" Target="http://sports.yahoo.com/nfl/players/7206" TargetMode="External"/><Relationship Id="rId211" Type="http://schemas.openxmlformats.org/officeDocument/2006/relationships/hyperlink" Target="http://sports.yahoo.com/nfl/players/25812" TargetMode="External"/><Relationship Id="rId232" Type="http://schemas.openxmlformats.org/officeDocument/2006/relationships/hyperlink" Target="http://sports.yahoo.com/nfl/players/24093" TargetMode="External"/><Relationship Id="rId27" Type="http://schemas.openxmlformats.org/officeDocument/2006/relationships/hyperlink" Target="http://sports.yahoo.com/nfl/players/28403" TargetMode="External"/><Relationship Id="rId48" Type="http://schemas.openxmlformats.org/officeDocument/2006/relationships/hyperlink" Target="http://sports.yahoo.com/nfl/players/8790" TargetMode="External"/><Relationship Id="rId69" Type="http://schemas.openxmlformats.org/officeDocument/2006/relationships/hyperlink" Target="http://sports.yahoo.com/nfl/players/27589" TargetMode="External"/><Relationship Id="rId113" Type="http://schemas.openxmlformats.org/officeDocument/2006/relationships/hyperlink" Target="http://sports.yahoo.com/nfl/players/28465" TargetMode="External"/><Relationship Id="rId134" Type="http://schemas.openxmlformats.org/officeDocument/2006/relationships/hyperlink" Target="http://sports.yahoo.com/nfl/players/24830" TargetMode="External"/><Relationship Id="rId80" Type="http://schemas.openxmlformats.org/officeDocument/2006/relationships/hyperlink" Target="http://sports.yahoo.com/nfl/players/26658" TargetMode="External"/><Relationship Id="rId155" Type="http://schemas.openxmlformats.org/officeDocument/2006/relationships/hyperlink" Target="http://sports.yahoo.com/nfl/players/27618" TargetMode="External"/><Relationship Id="rId176" Type="http://schemas.openxmlformats.org/officeDocument/2006/relationships/hyperlink" Target="http://sports.yahoo.com/nfl/players/7177" TargetMode="External"/><Relationship Id="rId197" Type="http://schemas.openxmlformats.org/officeDocument/2006/relationships/hyperlink" Target="http://sports.yahoo.com/nfl/players/2669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fantasycube.com/"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theexcelninj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92D050"/>
    <pageSetUpPr fitToPage="1"/>
  </sheetPr>
  <dimension ref="A1:AO320"/>
  <sheetViews>
    <sheetView tabSelected="1" zoomScaleNormal="100" workbookViewId="0">
      <pane xSplit="1" ySplit="4" topLeftCell="H5" activePane="bottomRight" state="frozen"/>
      <selection pane="topRight" activeCell="B1" sqref="B1"/>
      <selection pane="bottomLeft" activeCell="A5" sqref="A5"/>
      <selection pane="bottomRight" activeCell="AO4" sqref="AO4"/>
    </sheetView>
  </sheetViews>
  <sheetFormatPr defaultColWidth="9.109375" defaultRowHeight="13.8" outlineLevelCol="1" x14ac:dyDescent="0.3"/>
  <cols>
    <col min="1" max="1" width="13.77734375" style="48" customWidth="1"/>
    <col min="2" max="2" width="6" style="51" customWidth="1"/>
    <col min="3" max="3" width="7.5546875" style="51" customWidth="1"/>
    <col min="4" max="4" width="5.5546875" style="51" customWidth="1"/>
    <col min="5" max="5" width="18.5546875" style="147"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51" customWidth="1" collapsed="1"/>
    <col min="17" max="18" width="5.109375" style="51" customWidth="1"/>
    <col min="19" max="19" width="8.5546875" style="48" customWidth="1"/>
    <col min="20" max="20" width="5.88671875" style="48" customWidth="1"/>
    <col min="21" max="21" width="6.44140625" style="48" customWidth="1"/>
    <col min="22" max="22" width="5.5546875" style="48" customWidth="1"/>
    <col min="23" max="25" width="5.33203125" style="48" customWidth="1"/>
    <col min="26" max="27" width="6.33203125" style="48" customWidth="1"/>
    <col min="28" max="30" width="5.5546875" style="48" customWidth="1"/>
    <col min="31" max="31" width="6.44140625" style="48" customWidth="1"/>
    <col min="32" max="32" width="6.109375" style="48" customWidth="1"/>
    <col min="33" max="34" width="5.88671875" style="48" customWidth="1"/>
    <col min="35" max="35" width="6.109375" style="48" customWidth="1"/>
    <col min="36" max="36" width="5.33203125" style="48" customWidth="1"/>
    <col min="37" max="37" width="6" style="48" customWidth="1"/>
    <col min="38" max="38" width="5.88671875" style="48" customWidth="1"/>
    <col min="39" max="39" width="6.88671875" style="48" customWidth="1"/>
    <col min="40" max="40" width="9" style="48" customWidth="1"/>
    <col min="41" max="41" width="6.5546875" style="48" bestFit="1" customWidth="1"/>
    <col min="42" max="16384" width="9.109375" style="48"/>
  </cols>
  <sheetData>
    <row r="1" spans="1:41" ht="36" customHeight="1" x14ac:dyDescent="0.35">
      <c r="A1" s="53"/>
      <c r="B1" s="54"/>
      <c r="C1" s="54"/>
      <c r="D1" s="54"/>
      <c r="E1" s="53" t="str">
        <f>"NFL Fantasy Football Stats - " &amp; lkpYear &amp; " Projected"</f>
        <v>NFL Fantasy Football Stats - 2015 Projected</v>
      </c>
      <c r="F1" s="53"/>
      <c r="G1" s="55"/>
      <c r="H1" s="55"/>
      <c r="I1" s="55"/>
      <c r="J1" s="55"/>
      <c r="K1" s="55"/>
      <c r="L1" s="55"/>
      <c r="M1" s="55"/>
      <c r="N1" s="55"/>
      <c r="O1" s="55"/>
      <c r="P1" s="54"/>
      <c r="Q1" s="54"/>
      <c r="R1" s="54"/>
      <c r="S1" s="56"/>
      <c r="T1" s="56"/>
      <c r="U1" s="56"/>
      <c r="V1" s="56"/>
      <c r="W1" s="56"/>
      <c r="X1" s="56"/>
      <c r="Y1" s="56"/>
      <c r="Z1" s="56"/>
      <c r="AA1" s="56"/>
      <c r="AB1" s="56"/>
      <c r="AC1" s="56"/>
      <c r="AD1" s="56"/>
      <c r="AE1" s="56"/>
      <c r="AF1" s="56"/>
      <c r="AG1" s="56"/>
      <c r="AH1" s="56"/>
      <c r="AI1" s="56"/>
      <c r="AJ1" s="56"/>
      <c r="AK1" s="56"/>
      <c r="AL1" s="56"/>
      <c r="AM1" s="56"/>
      <c r="AN1" s="72" t="str">
        <f>lkpCopyright</f>
        <v>© FantasyCube.com</v>
      </c>
      <c r="AO1" s="72"/>
    </row>
    <row r="2" spans="1:41" ht="14.25" customHeight="1" x14ac:dyDescent="0.3">
      <c r="A2" s="57" t="s">
        <v>466</v>
      </c>
      <c r="B2" s="58"/>
      <c r="C2" s="58"/>
      <c r="D2" s="58"/>
      <c r="E2" s="58"/>
      <c r="F2" s="58"/>
      <c r="G2" s="59"/>
      <c r="H2" s="59"/>
      <c r="I2" s="59"/>
      <c r="J2" s="59"/>
      <c r="K2" s="59"/>
      <c r="L2" s="59"/>
      <c r="M2" s="59"/>
      <c r="N2" s="59"/>
      <c r="O2" s="59"/>
      <c r="P2" s="148"/>
      <c r="Q2" s="149"/>
      <c r="R2" s="112" t="s">
        <v>54</v>
      </c>
      <c r="S2" s="49">
        <v>0</v>
      </c>
      <c r="T2" s="49">
        <v>0</v>
      </c>
      <c r="U2" s="49">
        <v>25</v>
      </c>
      <c r="V2" s="49">
        <v>4</v>
      </c>
      <c r="W2" s="49">
        <v>-1</v>
      </c>
      <c r="X2" s="49">
        <v>0</v>
      </c>
      <c r="Y2" s="49">
        <v>0</v>
      </c>
      <c r="Z2" s="49">
        <v>0</v>
      </c>
      <c r="AA2" s="49">
        <v>10</v>
      </c>
      <c r="AB2" s="49">
        <v>6</v>
      </c>
      <c r="AC2" s="49">
        <v>0</v>
      </c>
      <c r="AD2" s="49">
        <v>0</v>
      </c>
      <c r="AE2" s="49">
        <v>0</v>
      </c>
      <c r="AF2" s="49">
        <v>10</v>
      </c>
      <c r="AG2" s="49">
        <v>6</v>
      </c>
      <c r="AH2" s="49">
        <v>0</v>
      </c>
      <c r="AI2" s="49">
        <v>0</v>
      </c>
      <c r="AJ2" s="49">
        <v>6</v>
      </c>
      <c r="AK2" s="49">
        <v>2</v>
      </c>
      <c r="AL2" s="49">
        <v>0</v>
      </c>
      <c r="AM2" s="49">
        <v>-2</v>
      </c>
      <c r="AN2" s="60"/>
      <c r="AO2" s="164"/>
    </row>
    <row r="3" spans="1:41" ht="15" customHeight="1" x14ac:dyDescent="0.3">
      <c r="A3" s="61"/>
      <c r="B3" s="62"/>
      <c r="C3" s="62"/>
      <c r="D3" s="62"/>
      <c r="E3" s="81" t="s">
        <v>130</v>
      </c>
      <c r="F3" s="82"/>
      <c r="G3" s="63" t="s">
        <v>352</v>
      </c>
      <c r="H3" s="63"/>
      <c r="I3" s="63"/>
      <c r="J3" s="63"/>
      <c r="K3" s="63"/>
      <c r="L3" s="63"/>
      <c r="M3" s="63"/>
      <c r="N3" s="63"/>
      <c r="O3" s="63"/>
      <c r="P3" s="150"/>
      <c r="Q3" s="117" t="s">
        <v>349</v>
      </c>
      <c r="R3" s="117"/>
      <c r="S3" s="137" t="s">
        <v>48</v>
      </c>
      <c r="T3" s="138"/>
      <c r="U3" s="138"/>
      <c r="V3" s="138"/>
      <c r="W3" s="138"/>
      <c r="X3" s="138"/>
      <c r="Y3" s="138"/>
      <c r="Z3" s="66" t="s">
        <v>50</v>
      </c>
      <c r="AA3" s="66"/>
      <c r="AB3" s="136"/>
      <c r="AC3" s="67"/>
      <c r="AD3" s="139" t="s">
        <v>49</v>
      </c>
      <c r="AE3" s="138"/>
      <c r="AF3" s="138"/>
      <c r="AG3" s="138"/>
      <c r="AH3" s="138"/>
      <c r="AI3" s="64" t="s">
        <v>51</v>
      </c>
      <c r="AJ3" s="65"/>
      <c r="AK3" s="140" t="s">
        <v>52</v>
      </c>
      <c r="AL3" s="65" t="s">
        <v>53</v>
      </c>
      <c r="AM3" s="92"/>
      <c r="AN3" s="162" t="s">
        <v>351</v>
      </c>
      <c r="AO3" s="162"/>
    </row>
    <row r="4" spans="1:41" x14ac:dyDescent="0.3">
      <c r="A4" s="76" t="s">
        <v>0</v>
      </c>
      <c r="B4" s="69" t="s">
        <v>41</v>
      </c>
      <c r="C4" s="69" t="s">
        <v>19</v>
      </c>
      <c r="D4" s="69" t="s">
        <v>137</v>
      </c>
      <c r="E4" s="110" t="s">
        <v>131</v>
      </c>
      <c r="F4" s="111" t="s">
        <v>132</v>
      </c>
      <c r="G4" s="69" t="s">
        <v>126</v>
      </c>
      <c r="H4" s="69" t="s">
        <v>136</v>
      </c>
      <c r="I4" s="69" t="s">
        <v>133</v>
      </c>
      <c r="J4" s="131" t="s">
        <v>129</v>
      </c>
      <c r="K4" s="113" t="s">
        <v>136</v>
      </c>
      <c r="L4" s="132" t="s">
        <v>134</v>
      </c>
      <c r="M4" s="79" t="s">
        <v>128</v>
      </c>
      <c r="N4" s="69" t="s">
        <v>136</v>
      </c>
      <c r="O4" s="79" t="s">
        <v>135</v>
      </c>
      <c r="P4" s="151" t="s">
        <v>139</v>
      </c>
      <c r="Q4" s="69" t="s">
        <v>342</v>
      </c>
      <c r="R4" s="69" t="s">
        <v>341</v>
      </c>
      <c r="S4" s="70" t="s">
        <v>1</v>
      </c>
      <c r="T4" s="69" t="s">
        <v>2</v>
      </c>
      <c r="U4" s="69" t="s">
        <v>3</v>
      </c>
      <c r="V4" s="69" t="s">
        <v>4</v>
      </c>
      <c r="W4" s="69" t="s">
        <v>5</v>
      </c>
      <c r="X4" s="69" t="s">
        <v>142</v>
      </c>
      <c r="Y4" s="69" t="s">
        <v>362</v>
      </c>
      <c r="Z4" s="70" t="s">
        <v>141</v>
      </c>
      <c r="AA4" s="70" t="s">
        <v>3</v>
      </c>
      <c r="AB4" s="69" t="s">
        <v>4</v>
      </c>
      <c r="AC4" s="69" t="s">
        <v>362</v>
      </c>
      <c r="AD4" s="69" t="s">
        <v>363</v>
      </c>
      <c r="AE4" s="69" t="s">
        <v>6</v>
      </c>
      <c r="AF4" s="69" t="s">
        <v>3</v>
      </c>
      <c r="AG4" s="69" t="s">
        <v>4</v>
      </c>
      <c r="AH4" s="69" t="s">
        <v>362</v>
      </c>
      <c r="AI4" s="70" t="s">
        <v>3</v>
      </c>
      <c r="AJ4" s="69" t="s">
        <v>4</v>
      </c>
      <c r="AK4" s="93" t="s">
        <v>7</v>
      </c>
      <c r="AL4" s="69" t="s">
        <v>140</v>
      </c>
      <c r="AM4" s="91" t="s">
        <v>8</v>
      </c>
      <c r="AN4" s="77" t="s">
        <v>9</v>
      </c>
      <c r="AO4" s="77" t="s">
        <v>350</v>
      </c>
    </row>
    <row r="5" spans="1:41" x14ac:dyDescent="0.3">
      <c r="A5" s="78" t="s">
        <v>180</v>
      </c>
      <c r="B5" s="50" t="s">
        <v>42</v>
      </c>
      <c r="C5" s="50" t="s">
        <v>31</v>
      </c>
      <c r="D5" s="50">
        <v>7</v>
      </c>
      <c r="E5" s="159"/>
      <c r="F5" s="52" t="s">
        <v>340</v>
      </c>
      <c r="G5" s="68">
        <v>4</v>
      </c>
      <c r="H5" s="94">
        <f t="shared" ref="H5:H68" si="0">I5-G5</f>
        <v>-1</v>
      </c>
      <c r="I5" s="68">
        <v>3</v>
      </c>
      <c r="J5" s="133">
        <v>4</v>
      </c>
      <c r="K5" s="94">
        <f t="shared" ref="K5:K68" si="1">L5-J5</f>
        <v>-1</v>
      </c>
      <c r="L5" s="134">
        <v>3</v>
      </c>
      <c r="M5" s="68">
        <v>5</v>
      </c>
      <c r="N5" s="94">
        <f t="shared" ref="N5:N68" si="2">O5-M5</f>
        <v>0</v>
      </c>
      <c r="O5" s="68">
        <v>5</v>
      </c>
      <c r="P5" s="152">
        <v>1</v>
      </c>
      <c r="Q5" s="153">
        <v>16</v>
      </c>
      <c r="R5" s="153">
        <v>0</v>
      </c>
      <c r="S5" s="125">
        <v>0</v>
      </c>
      <c r="T5" s="68">
        <v>0</v>
      </c>
      <c r="U5" s="68">
        <v>0</v>
      </c>
      <c r="V5" s="68">
        <v>0</v>
      </c>
      <c r="W5" s="68">
        <v>0</v>
      </c>
      <c r="X5" s="68">
        <v>0</v>
      </c>
      <c r="Y5" s="68">
        <v>0</v>
      </c>
      <c r="Z5" s="125">
        <v>286</v>
      </c>
      <c r="AA5" s="126">
        <v>1268</v>
      </c>
      <c r="AB5" s="68">
        <v>9.1</v>
      </c>
      <c r="AC5" s="68">
        <v>60.9</v>
      </c>
      <c r="AD5" s="68">
        <v>55.5</v>
      </c>
      <c r="AE5" s="68">
        <v>43</v>
      </c>
      <c r="AF5" s="68">
        <v>303</v>
      </c>
      <c r="AG5" s="68">
        <v>2.2999999999999998</v>
      </c>
      <c r="AH5" s="68">
        <v>15.8</v>
      </c>
      <c r="AI5" s="125">
        <v>0</v>
      </c>
      <c r="AJ5" s="68">
        <v>0</v>
      </c>
      <c r="AK5" s="127">
        <v>0.3</v>
      </c>
      <c r="AL5" s="68">
        <v>2.7</v>
      </c>
      <c r="AM5" s="128">
        <v>1.6</v>
      </c>
      <c r="AN5" s="129">
        <f t="shared" ref="AN5:AN68" si="3">IFERROR($S5*$S$2+$T5*$T$2+IF($U$2=0,0,$U5/$U$2)+$V5*$V$2+$W5*$W$2+$X5*$X$2+$Y5*$Y$2+$Z5*$Z$2+IF($AA$2=0,0,$AA5/$AA$2)+$AB$2*$AB5+$AC$2*$AC5+$AD$2*$AD5+$AE5*$AE$2+IF($AF$2=0,0,$AF5/$AF$2)+$AG5*$AG$2+$AH5*$AH$2+IF($AI$2=0,0,$AI5/$AI$2)+$AJ5*$AJ$2+$AK5*$AK$2+$AL5*$AL$2+$AM5*$AM$2,0)</f>
        <v>222.9</v>
      </c>
      <c r="AO5" s="163">
        <f>IFERROR($AN5/$Q5,"-")</f>
        <v>13.93125</v>
      </c>
    </row>
    <row r="6" spans="1:41" x14ac:dyDescent="0.3">
      <c r="A6" s="78" t="s">
        <v>177</v>
      </c>
      <c r="B6" s="50" t="s">
        <v>42</v>
      </c>
      <c r="C6" s="50" t="s">
        <v>34</v>
      </c>
      <c r="D6" s="50">
        <v>9</v>
      </c>
      <c r="E6" s="160"/>
      <c r="F6" s="52" t="s">
        <v>340</v>
      </c>
      <c r="G6" s="68">
        <v>3</v>
      </c>
      <c r="H6" s="94">
        <f t="shared" si="0"/>
        <v>1</v>
      </c>
      <c r="I6" s="68">
        <v>4</v>
      </c>
      <c r="J6" s="133">
        <v>3</v>
      </c>
      <c r="K6" s="94">
        <f t="shared" si="1"/>
        <v>1</v>
      </c>
      <c r="L6" s="134">
        <v>4</v>
      </c>
      <c r="M6" s="68">
        <v>3</v>
      </c>
      <c r="N6" s="94">
        <f t="shared" si="2"/>
        <v>1</v>
      </c>
      <c r="O6" s="68">
        <v>4</v>
      </c>
      <c r="P6" s="154">
        <v>1</v>
      </c>
      <c r="Q6" s="153">
        <v>16</v>
      </c>
      <c r="R6" s="153">
        <v>0</v>
      </c>
      <c r="S6" s="125">
        <v>0</v>
      </c>
      <c r="T6" s="68">
        <v>0</v>
      </c>
      <c r="U6" s="68">
        <v>0</v>
      </c>
      <c r="V6" s="68">
        <v>0</v>
      </c>
      <c r="W6" s="68">
        <v>0</v>
      </c>
      <c r="X6" s="68">
        <v>0</v>
      </c>
      <c r="Y6" s="68">
        <v>0</v>
      </c>
      <c r="Z6" s="125">
        <v>236</v>
      </c>
      <c r="AA6" s="68">
        <v>1085</v>
      </c>
      <c r="AB6" s="68">
        <v>7.7</v>
      </c>
      <c r="AC6" s="68">
        <v>52.7</v>
      </c>
      <c r="AD6" s="68">
        <v>69.400000000000006</v>
      </c>
      <c r="AE6" s="68">
        <v>53</v>
      </c>
      <c r="AF6" s="68">
        <v>459</v>
      </c>
      <c r="AG6" s="68">
        <v>3.1</v>
      </c>
      <c r="AH6" s="68">
        <v>22.6</v>
      </c>
      <c r="AI6" s="125">
        <v>0</v>
      </c>
      <c r="AJ6" s="68">
        <v>0</v>
      </c>
      <c r="AK6" s="127">
        <v>0.3</v>
      </c>
      <c r="AL6" s="68">
        <v>4.5999999999999996</v>
      </c>
      <c r="AM6" s="128">
        <v>2.7</v>
      </c>
      <c r="AN6" s="129">
        <f t="shared" si="3"/>
        <v>214.39999999999998</v>
      </c>
      <c r="AO6" s="163">
        <f t="shared" ref="AO6:AO69" si="4">IFERROR($AN6/$Q6,"-")</f>
        <v>13.399999999999999</v>
      </c>
    </row>
    <row r="7" spans="1:41" x14ac:dyDescent="0.3">
      <c r="A7" s="78" t="s">
        <v>181</v>
      </c>
      <c r="B7" s="50" t="s">
        <v>42</v>
      </c>
      <c r="C7" s="50" t="s">
        <v>39</v>
      </c>
      <c r="D7" s="50">
        <v>9</v>
      </c>
      <c r="E7" s="160"/>
      <c r="F7" s="52" t="s">
        <v>340</v>
      </c>
      <c r="G7" s="68">
        <v>2</v>
      </c>
      <c r="H7" s="94">
        <f t="shared" si="0"/>
        <v>-1</v>
      </c>
      <c r="I7" s="68">
        <v>1</v>
      </c>
      <c r="J7" s="133">
        <v>5</v>
      </c>
      <c r="K7" s="94">
        <f t="shared" si="1"/>
        <v>0</v>
      </c>
      <c r="L7" s="134">
        <v>5</v>
      </c>
      <c r="M7" s="68">
        <v>12</v>
      </c>
      <c r="N7" s="94">
        <f t="shared" si="2"/>
        <v>0</v>
      </c>
      <c r="O7" s="68">
        <v>12</v>
      </c>
      <c r="P7" s="154">
        <v>1</v>
      </c>
      <c r="Q7" s="153">
        <v>16</v>
      </c>
      <c r="R7" s="153">
        <v>0</v>
      </c>
      <c r="S7" s="125">
        <v>0</v>
      </c>
      <c r="T7" s="68">
        <v>0</v>
      </c>
      <c r="U7" s="68">
        <v>0</v>
      </c>
      <c r="V7" s="68">
        <v>0</v>
      </c>
      <c r="W7" s="68">
        <v>0</v>
      </c>
      <c r="X7" s="68">
        <v>0</v>
      </c>
      <c r="Y7" s="68">
        <v>0</v>
      </c>
      <c r="Z7" s="125">
        <v>281</v>
      </c>
      <c r="AA7" s="68">
        <v>1291</v>
      </c>
      <c r="AB7" s="68">
        <v>9.1</v>
      </c>
      <c r="AC7" s="68">
        <v>62</v>
      </c>
      <c r="AD7" s="68">
        <v>41.3</v>
      </c>
      <c r="AE7" s="68">
        <v>33</v>
      </c>
      <c r="AF7" s="68">
        <v>262</v>
      </c>
      <c r="AG7" s="68">
        <v>1.8</v>
      </c>
      <c r="AH7" s="68">
        <v>14</v>
      </c>
      <c r="AI7" s="125">
        <v>0</v>
      </c>
      <c r="AJ7" s="68">
        <v>0</v>
      </c>
      <c r="AK7" s="127">
        <v>0.3</v>
      </c>
      <c r="AL7" s="68">
        <v>3.4</v>
      </c>
      <c r="AM7" s="128">
        <v>2</v>
      </c>
      <c r="AN7" s="129">
        <f t="shared" si="3"/>
        <v>217.29999999999998</v>
      </c>
      <c r="AO7" s="163">
        <f t="shared" si="4"/>
        <v>13.581249999999999</v>
      </c>
    </row>
    <row r="8" spans="1:41" x14ac:dyDescent="0.3">
      <c r="A8" s="78" t="s">
        <v>189</v>
      </c>
      <c r="B8" s="50" t="s">
        <v>42</v>
      </c>
      <c r="C8" s="50" t="s">
        <v>26</v>
      </c>
      <c r="D8" s="50">
        <v>11</v>
      </c>
      <c r="E8" s="160" t="s">
        <v>421</v>
      </c>
      <c r="F8" s="52" t="s">
        <v>340</v>
      </c>
      <c r="G8" s="68">
        <v>5</v>
      </c>
      <c r="H8" s="94">
        <f t="shared" si="0"/>
        <v>0</v>
      </c>
      <c r="I8" s="68">
        <v>5</v>
      </c>
      <c r="J8" s="133">
        <v>2</v>
      </c>
      <c r="K8" s="94">
        <f t="shared" si="1"/>
        <v>0</v>
      </c>
      <c r="L8" s="134">
        <v>2</v>
      </c>
      <c r="M8" s="68">
        <v>1</v>
      </c>
      <c r="N8" s="94">
        <f t="shared" si="2"/>
        <v>0</v>
      </c>
      <c r="O8" s="68">
        <v>1</v>
      </c>
      <c r="P8" s="154">
        <v>1</v>
      </c>
      <c r="Q8" s="153">
        <v>14</v>
      </c>
      <c r="R8" s="153">
        <v>0</v>
      </c>
      <c r="S8" s="125">
        <v>0</v>
      </c>
      <c r="T8" s="68">
        <v>0</v>
      </c>
      <c r="U8" s="68">
        <v>0</v>
      </c>
      <c r="V8" s="68">
        <v>0</v>
      </c>
      <c r="W8" s="68">
        <v>0</v>
      </c>
      <c r="X8" s="68">
        <v>0</v>
      </c>
      <c r="Y8" s="68">
        <v>0</v>
      </c>
      <c r="Z8" s="125">
        <v>251</v>
      </c>
      <c r="AA8" s="68">
        <v>1079</v>
      </c>
      <c r="AB8" s="68">
        <v>5.7</v>
      </c>
      <c r="AC8" s="68">
        <v>52</v>
      </c>
      <c r="AD8" s="68">
        <v>79</v>
      </c>
      <c r="AE8" s="68">
        <v>61.8</v>
      </c>
      <c r="AF8" s="68">
        <v>498</v>
      </c>
      <c r="AG8" s="68">
        <v>2.8</v>
      </c>
      <c r="AH8" s="68">
        <v>24</v>
      </c>
      <c r="AI8" s="125">
        <v>0</v>
      </c>
      <c r="AJ8" s="68">
        <v>0</v>
      </c>
      <c r="AK8" s="127">
        <v>0.2</v>
      </c>
      <c r="AL8" s="68">
        <v>1.6</v>
      </c>
      <c r="AM8" s="128">
        <v>0.9</v>
      </c>
      <c r="AN8" s="129">
        <f t="shared" si="3"/>
        <v>207.30000000000004</v>
      </c>
      <c r="AO8" s="163">
        <f t="shared" si="4"/>
        <v>14.80714285714286</v>
      </c>
    </row>
    <row r="9" spans="1:41" x14ac:dyDescent="0.3">
      <c r="A9" s="78" t="s">
        <v>179</v>
      </c>
      <c r="B9" s="50" t="s">
        <v>42</v>
      </c>
      <c r="C9" s="50" t="s">
        <v>17</v>
      </c>
      <c r="D9" s="50">
        <v>5</v>
      </c>
      <c r="E9" s="160" t="s">
        <v>422</v>
      </c>
      <c r="F9" s="52" t="s">
        <v>340</v>
      </c>
      <c r="G9" s="68">
        <v>1</v>
      </c>
      <c r="H9" s="94">
        <f t="shared" si="0"/>
        <v>1</v>
      </c>
      <c r="I9" s="68">
        <v>2</v>
      </c>
      <c r="J9" s="133">
        <v>1</v>
      </c>
      <c r="K9" s="94">
        <f t="shared" si="1"/>
        <v>0</v>
      </c>
      <c r="L9" s="134">
        <v>1</v>
      </c>
      <c r="M9" s="68">
        <v>4</v>
      </c>
      <c r="N9" s="94">
        <f t="shared" si="2"/>
        <v>-1</v>
      </c>
      <c r="O9" s="68">
        <v>3</v>
      </c>
      <c r="P9" s="154">
        <v>1</v>
      </c>
      <c r="Q9" s="153">
        <v>16</v>
      </c>
      <c r="R9" s="153">
        <v>0</v>
      </c>
      <c r="S9" s="125">
        <v>0</v>
      </c>
      <c r="T9" s="68">
        <v>0</v>
      </c>
      <c r="U9" s="68">
        <v>0</v>
      </c>
      <c r="V9" s="68">
        <v>0</v>
      </c>
      <c r="W9" s="68">
        <v>0</v>
      </c>
      <c r="X9" s="68">
        <v>0</v>
      </c>
      <c r="Y9" s="68">
        <v>0</v>
      </c>
      <c r="Z9" s="125">
        <v>283</v>
      </c>
      <c r="AA9" s="68">
        <v>1324</v>
      </c>
      <c r="AB9" s="68">
        <v>9.1999999999999993</v>
      </c>
      <c r="AC9" s="68">
        <v>63.4</v>
      </c>
      <c r="AD9" s="68">
        <v>63.1</v>
      </c>
      <c r="AE9" s="68">
        <v>49.9</v>
      </c>
      <c r="AF9" s="68">
        <v>420</v>
      </c>
      <c r="AG9" s="68">
        <v>2</v>
      </c>
      <c r="AH9" s="68">
        <v>20.9</v>
      </c>
      <c r="AI9" s="125">
        <v>0</v>
      </c>
      <c r="AJ9" s="68">
        <v>0</v>
      </c>
      <c r="AK9" s="127">
        <v>0.3</v>
      </c>
      <c r="AL9" s="68">
        <v>4.7</v>
      </c>
      <c r="AM9" s="128">
        <v>2.8</v>
      </c>
      <c r="AN9" s="129">
        <f t="shared" si="3"/>
        <v>236.6</v>
      </c>
      <c r="AO9" s="163">
        <f t="shared" si="4"/>
        <v>14.7875</v>
      </c>
    </row>
    <row r="10" spans="1:41" x14ac:dyDescent="0.3">
      <c r="A10" s="78" t="s">
        <v>202</v>
      </c>
      <c r="B10" s="50" t="s">
        <v>43</v>
      </c>
      <c r="C10" s="50" t="s">
        <v>26</v>
      </c>
      <c r="D10" s="50">
        <v>11</v>
      </c>
      <c r="E10" s="160"/>
      <c r="F10" s="52" t="s">
        <v>340</v>
      </c>
      <c r="G10" s="68">
        <v>6</v>
      </c>
      <c r="H10" s="94">
        <f t="shared" si="0"/>
        <v>0</v>
      </c>
      <c r="I10" s="68">
        <v>6</v>
      </c>
      <c r="J10" s="133">
        <v>6</v>
      </c>
      <c r="K10" s="94">
        <f t="shared" si="1"/>
        <v>0</v>
      </c>
      <c r="L10" s="134">
        <v>6</v>
      </c>
      <c r="M10" s="68">
        <v>2</v>
      </c>
      <c r="N10" s="94">
        <f t="shared" si="2"/>
        <v>0</v>
      </c>
      <c r="O10" s="68">
        <v>2</v>
      </c>
      <c r="P10" s="154">
        <v>1</v>
      </c>
      <c r="Q10" s="153">
        <v>16</v>
      </c>
      <c r="R10" s="153">
        <v>0</v>
      </c>
      <c r="S10" s="125">
        <v>0</v>
      </c>
      <c r="T10" s="68">
        <v>0</v>
      </c>
      <c r="U10" s="68">
        <v>0</v>
      </c>
      <c r="V10" s="68">
        <v>0</v>
      </c>
      <c r="W10" s="68">
        <v>0</v>
      </c>
      <c r="X10" s="68">
        <v>0</v>
      </c>
      <c r="Y10" s="68">
        <v>0</v>
      </c>
      <c r="Z10" s="125">
        <v>4.5</v>
      </c>
      <c r="AA10" s="68">
        <v>29.6</v>
      </c>
      <c r="AB10" s="68">
        <v>0.1</v>
      </c>
      <c r="AC10" s="68">
        <v>5.0999999999999996</v>
      </c>
      <c r="AD10" s="68">
        <v>171</v>
      </c>
      <c r="AE10" s="68">
        <v>116</v>
      </c>
      <c r="AF10" s="68">
        <v>1529</v>
      </c>
      <c r="AG10" s="68">
        <v>9.4</v>
      </c>
      <c r="AH10" s="68">
        <v>69.3</v>
      </c>
      <c r="AI10" s="125">
        <v>324</v>
      </c>
      <c r="AJ10" s="68">
        <v>1.1000000000000001</v>
      </c>
      <c r="AK10" s="127">
        <v>0.3</v>
      </c>
      <c r="AL10" s="68">
        <v>0.9</v>
      </c>
      <c r="AM10" s="128">
        <v>0.5</v>
      </c>
      <c r="AN10" s="129">
        <f t="shared" si="3"/>
        <v>219.06</v>
      </c>
      <c r="AO10" s="163">
        <f t="shared" si="4"/>
        <v>13.69125</v>
      </c>
    </row>
    <row r="11" spans="1:41" x14ac:dyDescent="0.3">
      <c r="A11" s="78" t="s">
        <v>188</v>
      </c>
      <c r="B11" s="50" t="s">
        <v>43</v>
      </c>
      <c r="C11" s="50" t="s">
        <v>33</v>
      </c>
      <c r="D11" s="50">
        <v>6</v>
      </c>
      <c r="E11" s="160" t="s">
        <v>423</v>
      </c>
      <c r="F11" s="52" t="s">
        <v>340</v>
      </c>
      <c r="G11" s="68">
        <v>7</v>
      </c>
      <c r="H11" s="94">
        <f t="shared" si="0"/>
        <v>0</v>
      </c>
      <c r="I11" s="68">
        <v>7</v>
      </c>
      <c r="J11" s="133">
        <v>7</v>
      </c>
      <c r="K11" s="94">
        <f t="shared" si="1"/>
        <v>0</v>
      </c>
      <c r="L11" s="134">
        <v>7</v>
      </c>
      <c r="M11" s="68">
        <v>10</v>
      </c>
      <c r="N11" s="94">
        <f t="shared" si="2"/>
        <v>0</v>
      </c>
      <c r="O11" s="68">
        <v>10</v>
      </c>
      <c r="P11" s="154">
        <v>1</v>
      </c>
      <c r="Q11" s="153">
        <v>16</v>
      </c>
      <c r="R11" s="153">
        <v>0</v>
      </c>
      <c r="S11" s="125">
        <v>0</v>
      </c>
      <c r="T11" s="68">
        <v>0</v>
      </c>
      <c r="U11" s="68">
        <v>0</v>
      </c>
      <c r="V11" s="68">
        <v>0</v>
      </c>
      <c r="W11" s="68">
        <v>0</v>
      </c>
      <c r="X11" s="68">
        <v>0</v>
      </c>
      <c r="Y11" s="68">
        <v>0</v>
      </c>
      <c r="Z11" s="125">
        <v>0</v>
      </c>
      <c r="AA11" s="68">
        <v>0</v>
      </c>
      <c r="AB11" s="68">
        <v>0</v>
      </c>
      <c r="AC11" s="68">
        <v>0</v>
      </c>
      <c r="AD11" s="68">
        <v>139</v>
      </c>
      <c r="AE11" s="68">
        <v>87.2</v>
      </c>
      <c r="AF11" s="68">
        <v>1327</v>
      </c>
      <c r="AG11" s="68">
        <v>10.1</v>
      </c>
      <c r="AH11" s="68">
        <v>60.5</v>
      </c>
      <c r="AI11" s="125">
        <v>0</v>
      </c>
      <c r="AJ11" s="68">
        <v>0</v>
      </c>
      <c r="AK11" s="127">
        <v>0.3</v>
      </c>
      <c r="AL11" s="68">
        <v>1.3</v>
      </c>
      <c r="AM11" s="128">
        <v>0.8</v>
      </c>
      <c r="AN11" s="129">
        <f t="shared" si="3"/>
        <v>192.29999999999998</v>
      </c>
      <c r="AO11" s="163">
        <f t="shared" si="4"/>
        <v>12.018749999999999</v>
      </c>
    </row>
    <row r="12" spans="1:41" x14ac:dyDescent="0.3">
      <c r="A12" s="78" t="s">
        <v>232</v>
      </c>
      <c r="B12" s="50" t="s">
        <v>45</v>
      </c>
      <c r="C12" s="50" t="s">
        <v>25</v>
      </c>
      <c r="D12" s="50">
        <v>4</v>
      </c>
      <c r="E12" s="160"/>
      <c r="F12" s="52" t="s">
        <v>340</v>
      </c>
      <c r="G12" s="68">
        <v>8</v>
      </c>
      <c r="H12" s="94">
        <f t="shared" si="0"/>
        <v>0</v>
      </c>
      <c r="I12" s="68">
        <v>8</v>
      </c>
      <c r="J12" s="133">
        <v>8</v>
      </c>
      <c r="K12" s="94">
        <f t="shared" si="1"/>
        <v>0</v>
      </c>
      <c r="L12" s="134">
        <v>8</v>
      </c>
      <c r="M12" s="68">
        <v>7</v>
      </c>
      <c r="N12" s="94">
        <f t="shared" si="2"/>
        <v>0</v>
      </c>
      <c r="O12" s="68">
        <v>7</v>
      </c>
      <c r="P12" s="154">
        <v>1</v>
      </c>
      <c r="Q12" s="153">
        <v>16</v>
      </c>
      <c r="R12" s="153">
        <v>0</v>
      </c>
      <c r="S12" s="125">
        <v>0</v>
      </c>
      <c r="T12" s="68">
        <v>0</v>
      </c>
      <c r="U12" s="68">
        <v>0</v>
      </c>
      <c r="V12" s="68">
        <v>0</v>
      </c>
      <c r="W12" s="68">
        <v>0</v>
      </c>
      <c r="X12" s="68">
        <v>0</v>
      </c>
      <c r="Y12" s="68">
        <v>0</v>
      </c>
      <c r="Z12" s="125">
        <v>0</v>
      </c>
      <c r="AA12" s="68">
        <v>0</v>
      </c>
      <c r="AB12" s="68">
        <v>0</v>
      </c>
      <c r="AC12" s="68">
        <v>0</v>
      </c>
      <c r="AD12" s="68">
        <v>141</v>
      </c>
      <c r="AE12" s="68">
        <v>90.5</v>
      </c>
      <c r="AF12" s="68">
        <v>1123</v>
      </c>
      <c r="AG12" s="68">
        <v>10</v>
      </c>
      <c r="AH12" s="68">
        <v>51.6</v>
      </c>
      <c r="AI12" s="125">
        <v>0</v>
      </c>
      <c r="AJ12" s="68">
        <v>0</v>
      </c>
      <c r="AK12" s="127">
        <v>0.3</v>
      </c>
      <c r="AL12" s="68">
        <v>0.5</v>
      </c>
      <c r="AM12" s="128">
        <v>0.3</v>
      </c>
      <c r="AN12" s="129">
        <f t="shared" si="3"/>
        <v>172.3</v>
      </c>
      <c r="AO12" s="163">
        <f t="shared" si="4"/>
        <v>10.768750000000001</v>
      </c>
    </row>
    <row r="13" spans="1:41" x14ac:dyDescent="0.3">
      <c r="A13" s="78" t="s">
        <v>299</v>
      </c>
      <c r="B13" s="50" t="s">
        <v>43</v>
      </c>
      <c r="C13" s="50" t="s">
        <v>36</v>
      </c>
      <c r="D13" s="50">
        <v>11</v>
      </c>
      <c r="E13" s="160"/>
      <c r="F13" s="52" t="s">
        <v>340</v>
      </c>
      <c r="G13" s="68">
        <v>9</v>
      </c>
      <c r="H13" s="94">
        <f t="shared" si="0"/>
        <v>0</v>
      </c>
      <c r="I13" s="68">
        <v>9</v>
      </c>
      <c r="J13" s="133">
        <v>12</v>
      </c>
      <c r="K13" s="94">
        <f t="shared" si="1"/>
        <v>1</v>
      </c>
      <c r="L13" s="134">
        <v>13</v>
      </c>
      <c r="M13" s="68">
        <v>11</v>
      </c>
      <c r="N13" s="94">
        <f t="shared" si="2"/>
        <v>0</v>
      </c>
      <c r="O13" s="68">
        <v>11</v>
      </c>
      <c r="P13" s="154">
        <v>1</v>
      </c>
      <c r="Q13" s="153">
        <v>16</v>
      </c>
      <c r="R13" s="153">
        <v>0</v>
      </c>
      <c r="S13" s="125">
        <v>0</v>
      </c>
      <c r="T13" s="68">
        <v>0</v>
      </c>
      <c r="U13" s="68">
        <v>0</v>
      </c>
      <c r="V13" s="68">
        <v>0</v>
      </c>
      <c r="W13" s="68">
        <v>0</v>
      </c>
      <c r="X13" s="68">
        <v>0</v>
      </c>
      <c r="Y13" s="68">
        <v>0</v>
      </c>
      <c r="Z13" s="125">
        <v>8.4</v>
      </c>
      <c r="AA13" s="68">
        <v>55.1</v>
      </c>
      <c r="AB13" s="68">
        <v>0.2</v>
      </c>
      <c r="AC13" s="68">
        <v>6.3</v>
      </c>
      <c r="AD13" s="68">
        <v>157</v>
      </c>
      <c r="AE13" s="68">
        <v>101</v>
      </c>
      <c r="AF13" s="68">
        <v>1354</v>
      </c>
      <c r="AG13" s="68">
        <v>8.3000000000000007</v>
      </c>
      <c r="AH13" s="68">
        <v>61.7</v>
      </c>
      <c r="AI13" s="125">
        <v>0</v>
      </c>
      <c r="AJ13" s="68">
        <v>0</v>
      </c>
      <c r="AK13" s="127">
        <v>0.2</v>
      </c>
      <c r="AL13" s="68">
        <v>0.9</v>
      </c>
      <c r="AM13" s="128">
        <v>0.5</v>
      </c>
      <c r="AN13" s="129">
        <f t="shared" si="3"/>
        <v>191.31000000000003</v>
      </c>
      <c r="AO13" s="163">
        <f t="shared" si="4"/>
        <v>11.956875000000002</v>
      </c>
    </row>
    <row r="14" spans="1:41" x14ac:dyDescent="0.3">
      <c r="A14" s="78" t="s">
        <v>186</v>
      </c>
      <c r="B14" s="50" t="s">
        <v>43</v>
      </c>
      <c r="C14" s="50" t="s">
        <v>11</v>
      </c>
      <c r="D14" s="50">
        <v>7</v>
      </c>
      <c r="E14" s="160"/>
      <c r="F14" s="52" t="s">
        <v>340</v>
      </c>
      <c r="G14" s="68">
        <v>10</v>
      </c>
      <c r="H14" s="94">
        <f t="shared" si="0"/>
        <v>0</v>
      </c>
      <c r="I14" s="68">
        <v>10</v>
      </c>
      <c r="J14" s="133">
        <v>11</v>
      </c>
      <c r="K14" s="94">
        <f t="shared" si="1"/>
        <v>0</v>
      </c>
      <c r="L14" s="134">
        <v>11</v>
      </c>
      <c r="M14" s="68">
        <v>8</v>
      </c>
      <c r="N14" s="94">
        <f t="shared" si="2"/>
        <v>1</v>
      </c>
      <c r="O14" s="68">
        <v>9</v>
      </c>
      <c r="P14" s="154">
        <v>1</v>
      </c>
      <c r="Q14" s="153">
        <v>16</v>
      </c>
      <c r="R14" s="153">
        <v>0</v>
      </c>
      <c r="S14" s="125">
        <v>0</v>
      </c>
      <c r="T14" s="68">
        <v>0</v>
      </c>
      <c r="U14" s="68">
        <v>0</v>
      </c>
      <c r="V14" s="68">
        <v>0</v>
      </c>
      <c r="W14" s="68">
        <v>0</v>
      </c>
      <c r="X14" s="68">
        <v>0</v>
      </c>
      <c r="Y14" s="68">
        <v>0</v>
      </c>
      <c r="Z14" s="125">
        <v>0</v>
      </c>
      <c r="AA14" s="68">
        <v>0</v>
      </c>
      <c r="AB14" s="68">
        <v>0</v>
      </c>
      <c r="AC14" s="68">
        <v>0</v>
      </c>
      <c r="AD14" s="68">
        <v>163</v>
      </c>
      <c r="AE14" s="68">
        <v>100</v>
      </c>
      <c r="AF14" s="68">
        <v>1277</v>
      </c>
      <c r="AG14" s="68">
        <v>11.2</v>
      </c>
      <c r="AH14" s="68">
        <v>58.3</v>
      </c>
      <c r="AI14" s="125">
        <v>0</v>
      </c>
      <c r="AJ14" s="68">
        <v>0</v>
      </c>
      <c r="AK14" s="127">
        <v>0.3</v>
      </c>
      <c r="AL14" s="68">
        <v>0.7</v>
      </c>
      <c r="AM14" s="128">
        <v>0.4</v>
      </c>
      <c r="AN14" s="129">
        <f t="shared" si="3"/>
        <v>194.69999999999996</v>
      </c>
      <c r="AO14" s="163">
        <f t="shared" si="4"/>
        <v>12.168749999999998</v>
      </c>
    </row>
    <row r="15" spans="1:41" x14ac:dyDescent="0.3">
      <c r="A15" s="78" t="s">
        <v>307</v>
      </c>
      <c r="B15" s="50" t="s">
        <v>42</v>
      </c>
      <c r="C15" s="50" t="s">
        <v>14</v>
      </c>
      <c r="D15" s="50">
        <v>7</v>
      </c>
      <c r="E15" s="160"/>
      <c r="F15" s="52" t="s">
        <v>340</v>
      </c>
      <c r="G15" s="68">
        <v>12</v>
      </c>
      <c r="H15" s="94">
        <f t="shared" si="0"/>
        <v>0</v>
      </c>
      <c r="I15" s="68">
        <v>12</v>
      </c>
      <c r="J15" s="133">
        <v>13</v>
      </c>
      <c r="K15" s="94">
        <f t="shared" si="1"/>
        <v>-1</v>
      </c>
      <c r="L15" s="134">
        <v>12</v>
      </c>
      <c r="M15" s="68">
        <v>17</v>
      </c>
      <c r="N15" s="94">
        <f t="shared" si="2"/>
        <v>1</v>
      </c>
      <c r="O15" s="68">
        <v>18</v>
      </c>
      <c r="P15" s="154">
        <v>1</v>
      </c>
      <c r="Q15" s="153">
        <v>16</v>
      </c>
      <c r="R15" s="153">
        <v>0</v>
      </c>
      <c r="S15" s="125">
        <v>0</v>
      </c>
      <c r="T15" s="68">
        <v>0</v>
      </c>
      <c r="U15" s="68">
        <v>0</v>
      </c>
      <c r="V15" s="68">
        <v>0</v>
      </c>
      <c r="W15" s="68">
        <v>0</v>
      </c>
      <c r="X15" s="68">
        <v>0</v>
      </c>
      <c r="Y15" s="68">
        <v>0</v>
      </c>
      <c r="Z15" s="125">
        <v>282</v>
      </c>
      <c r="AA15" s="68">
        <v>1298</v>
      </c>
      <c r="AB15" s="68">
        <v>10.199999999999999</v>
      </c>
      <c r="AC15" s="68">
        <v>62.3</v>
      </c>
      <c r="AD15" s="68">
        <v>28.5</v>
      </c>
      <c r="AE15" s="68">
        <v>22.9</v>
      </c>
      <c r="AF15" s="68">
        <v>174</v>
      </c>
      <c r="AG15" s="68">
        <v>0.6</v>
      </c>
      <c r="AH15" s="68">
        <v>10.199999999999999</v>
      </c>
      <c r="AI15" s="125">
        <v>0</v>
      </c>
      <c r="AJ15" s="68">
        <v>0</v>
      </c>
      <c r="AK15" s="127">
        <v>0.3</v>
      </c>
      <c r="AL15" s="68">
        <v>5.2</v>
      </c>
      <c r="AM15" s="128">
        <v>3.1</v>
      </c>
      <c r="AN15" s="129">
        <f t="shared" si="3"/>
        <v>206.4</v>
      </c>
      <c r="AO15" s="163">
        <f t="shared" si="4"/>
        <v>12.9</v>
      </c>
    </row>
    <row r="16" spans="1:41" x14ac:dyDescent="0.3">
      <c r="A16" s="78" t="s">
        <v>196</v>
      </c>
      <c r="B16" s="50" t="s">
        <v>42</v>
      </c>
      <c r="C16" s="50" t="s">
        <v>35</v>
      </c>
      <c r="D16" s="50">
        <v>8</v>
      </c>
      <c r="E16" s="160"/>
      <c r="F16" s="52" t="s">
        <v>340</v>
      </c>
      <c r="G16" s="68">
        <v>14</v>
      </c>
      <c r="H16" s="94">
        <f t="shared" si="0"/>
        <v>-1</v>
      </c>
      <c r="I16" s="68">
        <v>13</v>
      </c>
      <c r="J16" s="133">
        <v>16</v>
      </c>
      <c r="K16" s="94">
        <f t="shared" si="1"/>
        <v>0</v>
      </c>
      <c r="L16" s="134">
        <v>16</v>
      </c>
      <c r="M16" s="68">
        <v>18</v>
      </c>
      <c r="N16" s="94">
        <f t="shared" si="2"/>
        <v>3</v>
      </c>
      <c r="O16" s="68">
        <v>21</v>
      </c>
      <c r="P16" s="154">
        <v>1</v>
      </c>
      <c r="Q16" s="153">
        <v>16</v>
      </c>
      <c r="R16" s="153">
        <v>0</v>
      </c>
      <c r="S16" s="125">
        <v>0</v>
      </c>
      <c r="T16" s="68">
        <v>0</v>
      </c>
      <c r="U16" s="68">
        <v>0</v>
      </c>
      <c r="V16" s="68">
        <v>0</v>
      </c>
      <c r="W16" s="68">
        <v>0</v>
      </c>
      <c r="X16" s="68">
        <v>0</v>
      </c>
      <c r="Y16" s="68">
        <v>0</v>
      </c>
      <c r="Z16" s="125">
        <v>241</v>
      </c>
      <c r="AA16" s="68">
        <v>1113</v>
      </c>
      <c r="AB16" s="68">
        <v>10.199999999999999</v>
      </c>
      <c r="AC16" s="68">
        <v>53.9</v>
      </c>
      <c r="AD16" s="68">
        <v>31.2</v>
      </c>
      <c r="AE16" s="68">
        <v>25.1</v>
      </c>
      <c r="AF16" s="68">
        <v>194</v>
      </c>
      <c r="AG16" s="68">
        <v>1</v>
      </c>
      <c r="AH16" s="68">
        <v>11.1</v>
      </c>
      <c r="AI16" s="125">
        <v>0</v>
      </c>
      <c r="AJ16" s="68">
        <v>0</v>
      </c>
      <c r="AK16" s="127">
        <v>0.3</v>
      </c>
      <c r="AL16" s="68">
        <v>3.2</v>
      </c>
      <c r="AM16" s="128">
        <v>1.9</v>
      </c>
      <c r="AN16" s="129">
        <f t="shared" si="3"/>
        <v>194.7</v>
      </c>
      <c r="AO16" s="163">
        <f t="shared" si="4"/>
        <v>12.168749999999999</v>
      </c>
    </row>
    <row r="17" spans="1:41" x14ac:dyDescent="0.3">
      <c r="A17" s="78" t="s">
        <v>364</v>
      </c>
      <c r="B17" s="50" t="s">
        <v>42</v>
      </c>
      <c r="C17" s="50" t="s">
        <v>11</v>
      </c>
      <c r="D17" s="50">
        <v>7</v>
      </c>
      <c r="E17" s="160"/>
      <c r="F17" s="52" t="s">
        <v>340</v>
      </c>
      <c r="G17" s="68">
        <v>13</v>
      </c>
      <c r="H17" s="94">
        <f t="shared" si="0"/>
        <v>1</v>
      </c>
      <c r="I17" s="68">
        <v>14</v>
      </c>
      <c r="J17" s="133">
        <v>9</v>
      </c>
      <c r="K17" s="94">
        <f t="shared" si="1"/>
        <v>0</v>
      </c>
      <c r="L17" s="134">
        <v>9</v>
      </c>
      <c r="M17" s="68">
        <v>13</v>
      </c>
      <c r="N17" s="94">
        <f t="shared" si="2"/>
        <v>0</v>
      </c>
      <c r="O17" s="68">
        <v>13</v>
      </c>
      <c r="P17" s="154">
        <v>1</v>
      </c>
      <c r="Q17" s="153">
        <v>16</v>
      </c>
      <c r="R17" s="153">
        <v>0</v>
      </c>
      <c r="S17" s="125">
        <v>0</v>
      </c>
      <c r="T17" s="68">
        <v>0</v>
      </c>
      <c r="U17" s="68">
        <v>0</v>
      </c>
      <c r="V17" s="68">
        <v>0</v>
      </c>
      <c r="W17" s="68">
        <v>0</v>
      </c>
      <c r="X17" s="68">
        <v>0</v>
      </c>
      <c r="Y17" s="68">
        <v>0</v>
      </c>
      <c r="Z17" s="125">
        <v>266</v>
      </c>
      <c r="AA17" s="68">
        <v>1156</v>
      </c>
      <c r="AB17" s="68">
        <v>9.1</v>
      </c>
      <c r="AC17" s="68">
        <v>55.9</v>
      </c>
      <c r="AD17" s="68">
        <v>58.1</v>
      </c>
      <c r="AE17" s="68">
        <v>46.7</v>
      </c>
      <c r="AF17" s="68">
        <v>399</v>
      </c>
      <c r="AG17" s="68">
        <v>1.4</v>
      </c>
      <c r="AH17" s="68">
        <v>20</v>
      </c>
      <c r="AI17" s="125">
        <v>0</v>
      </c>
      <c r="AJ17" s="68">
        <v>0</v>
      </c>
      <c r="AK17" s="127">
        <v>0.3</v>
      </c>
      <c r="AL17" s="68">
        <v>1.6</v>
      </c>
      <c r="AM17" s="128">
        <v>0.9</v>
      </c>
      <c r="AN17" s="129">
        <f t="shared" si="3"/>
        <v>217.29999999999998</v>
      </c>
      <c r="AO17" s="163">
        <f t="shared" si="4"/>
        <v>13.581249999999999</v>
      </c>
    </row>
    <row r="18" spans="1:41" x14ac:dyDescent="0.3">
      <c r="A18" s="78" t="s">
        <v>194</v>
      </c>
      <c r="B18" s="50" t="s">
        <v>43</v>
      </c>
      <c r="C18" s="50" t="s">
        <v>15</v>
      </c>
      <c r="D18" s="50">
        <v>10</v>
      </c>
      <c r="E18" s="160"/>
      <c r="F18" s="52" t="s">
        <v>340</v>
      </c>
      <c r="G18" s="68">
        <v>11</v>
      </c>
      <c r="H18" s="94">
        <f t="shared" si="0"/>
        <v>0</v>
      </c>
      <c r="I18" s="68">
        <v>11</v>
      </c>
      <c r="J18" s="133">
        <v>10</v>
      </c>
      <c r="K18" s="94">
        <f t="shared" si="1"/>
        <v>0</v>
      </c>
      <c r="L18" s="134">
        <v>10</v>
      </c>
      <c r="M18" s="68">
        <v>6</v>
      </c>
      <c r="N18" s="94">
        <f t="shared" si="2"/>
        <v>0</v>
      </c>
      <c r="O18" s="68">
        <v>6</v>
      </c>
      <c r="P18" s="154">
        <v>1</v>
      </c>
      <c r="Q18" s="153">
        <v>16</v>
      </c>
      <c r="R18" s="153">
        <v>0</v>
      </c>
      <c r="S18" s="125">
        <v>0</v>
      </c>
      <c r="T18" s="68">
        <v>0</v>
      </c>
      <c r="U18" s="68">
        <v>0</v>
      </c>
      <c r="V18" s="68">
        <v>0</v>
      </c>
      <c r="W18" s="68">
        <v>0</v>
      </c>
      <c r="X18" s="68">
        <v>0</v>
      </c>
      <c r="Y18" s="68">
        <v>0</v>
      </c>
      <c r="Z18" s="125">
        <v>1.9</v>
      </c>
      <c r="AA18" s="68">
        <v>12.7</v>
      </c>
      <c r="AB18" s="68">
        <v>0.1</v>
      </c>
      <c r="AC18" s="68">
        <v>4.4000000000000004</v>
      </c>
      <c r="AD18" s="68">
        <v>162</v>
      </c>
      <c r="AE18" s="68">
        <v>108</v>
      </c>
      <c r="AF18" s="68">
        <v>1431</v>
      </c>
      <c r="AG18" s="68">
        <v>8.6</v>
      </c>
      <c r="AH18" s="68">
        <v>65</v>
      </c>
      <c r="AI18" s="125">
        <v>0</v>
      </c>
      <c r="AJ18" s="68">
        <v>0</v>
      </c>
      <c r="AK18" s="127">
        <v>0.2</v>
      </c>
      <c r="AL18" s="68">
        <v>1.9</v>
      </c>
      <c r="AM18" s="128">
        <v>1.1000000000000001</v>
      </c>
      <c r="AN18" s="129">
        <f t="shared" si="3"/>
        <v>194.77</v>
      </c>
      <c r="AO18" s="163">
        <f t="shared" si="4"/>
        <v>12.173125000000001</v>
      </c>
    </row>
    <row r="19" spans="1:41" x14ac:dyDescent="0.3">
      <c r="A19" s="78" t="s">
        <v>183</v>
      </c>
      <c r="B19" s="50" t="s">
        <v>43</v>
      </c>
      <c r="C19" s="50" t="s">
        <v>28</v>
      </c>
      <c r="D19" s="50">
        <v>9</v>
      </c>
      <c r="E19" s="160"/>
      <c r="F19" s="52" t="s">
        <v>340</v>
      </c>
      <c r="G19" s="68">
        <v>15</v>
      </c>
      <c r="H19" s="94">
        <f t="shared" si="0"/>
        <v>0</v>
      </c>
      <c r="I19" s="68">
        <v>15</v>
      </c>
      <c r="J19" s="133">
        <v>14</v>
      </c>
      <c r="K19" s="94">
        <f t="shared" si="1"/>
        <v>1</v>
      </c>
      <c r="L19" s="134">
        <v>15</v>
      </c>
      <c r="M19" s="68">
        <v>15</v>
      </c>
      <c r="N19" s="94">
        <f t="shared" si="2"/>
        <v>0</v>
      </c>
      <c r="O19" s="68">
        <v>15</v>
      </c>
      <c r="P19" s="154">
        <v>1</v>
      </c>
      <c r="Q19" s="153">
        <v>16</v>
      </c>
      <c r="R19" s="153">
        <v>0</v>
      </c>
      <c r="S19" s="125">
        <v>0</v>
      </c>
      <c r="T19" s="68">
        <v>0</v>
      </c>
      <c r="U19" s="68">
        <v>0</v>
      </c>
      <c r="V19" s="68">
        <v>0</v>
      </c>
      <c r="W19" s="68">
        <v>0</v>
      </c>
      <c r="X19" s="68">
        <v>0</v>
      </c>
      <c r="Y19" s="68">
        <v>0</v>
      </c>
      <c r="Z19" s="125">
        <v>0</v>
      </c>
      <c r="AA19" s="68">
        <v>0</v>
      </c>
      <c r="AB19" s="68">
        <v>0</v>
      </c>
      <c r="AC19" s="68">
        <v>0</v>
      </c>
      <c r="AD19" s="68">
        <v>150</v>
      </c>
      <c r="AE19" s="68">
        <v>89.5</v>
      </c>
      <c r="AF19" s="68">
        <v>1322</v>
      </c>
      <c r="AG19" s="68">
        <v>10.1</v>
      </c>
      <c r="AH19" s="68">
        <v>60.3</v>
      </c>
      <c r="AI19" s="125">
        <v>0</v>
      </c>
      <c r="AJ19" s="68">
        <v>0</v>
      </c>
      <c r="AK19" s="127">
        <v>0.3</v>
      </c>
      <c r="AL19" s="68">
        <v>0.7</v>
      </c>
      <c r="AM19" s="128">
        <v>0.4</v>
      </c>
      <c r="AN19" s="129">
        <f t="shared" si="3"/>
        <v>192.59999999999997</v>
      </c>
      <c r="AO19" s="163">
        <f t="shared" si="4"/>
        <v>12.037499999999998</v>
      </c>
    </row>
    <row r="20" spans="1:41" x14ac:dyDescent="0.3">
      <c r="A20" s="78" t="s">
        <v>229</v>
      </c>
      <c r="B20" s="50" t="s">
        <v>44</v>
      </c>
      <c r="C20" s="50" t="s">
        <v>12</v>
      </c>
      <c r="D20" s="50">
        <v>10</v>
      </c>
      <c r="E20" s="160"/>
      <c r="F20" s="52" t="s">
        <v>340</v>
      </c>
      <c r="G20" s="68">
        <v>17</v>
      </c>
      <c r="H20" s="94">
        <f t="shared" si="0"/>
        <v>-1</v>
      </c>
      <c r="I20" s="68">
        <v>16</v>
      </c>
      <c r="J20" s="133">
        <v>20</v>
      </c>
      <c r="K20" s="94">
        <f t="shared" si="1"/>
        <v>-1</v>
      </c>
      <c r="L20" s="134">
        <v>19</v>
      </c>
      <c r="M20" s="68">
        <v>27</v>
      </c>
      <c r="N20" s="94">
        <f t="shared" si="2"/>
        <v>0</v>
      </c>
      <c r="O20" s="68">
        <v>27</v>
      </c>
      <c r="P20" s="154">
        <v>1</v>
      </c>
      <c r="Q20" s="153">
        <v>16</v>
      </c>
      <c r="R20" s="153">
        <v>0</v>
      </c>
      <c r="S20" s="125">
        <v>379</v>
      </c>
      <c r="T20" s="68">
        <v>193</v>
      </c>
      <c r="U20" s="68">
        <v>4459</v>
      </c>
      <c r="V20" s="68">
        <v>37</v>
      </c>
      <c r="W20" s="68">
        <v>16.3</v>
      </c>
      <c r="X20" s="68">
        <v>29.8</v>
      </c>
      <c r="Y20" s="68">
        <v>216</v>
      </c>
      <c r="Z20" s="125">
        <v>56.9</v>
      </c>
      <c r="AA20" s="68">
        <v>268</v>
      </c>
      <c r="AB20" s="68">
        <v>2.1</v>
      </c>
      <c r="AC20" s="68">
        <v>15.9</v>
      </c>
      <c r="AD20" s="68">
        <v>0</v>
      </c>
      <c r="AE20" s="68">
        <v>0</v>
      </c>
      <c r="AF20" s="68">
        <v>0</v>
      </c>
      <c r="AG20" s="68">
        <v>0</v>
      </c>
      <c r="AH20" s="68">
        <v>0</v>
      </c>
      <c r="AI20" s="125">
        <v>0</v>
      </c>
      <c r="AJ20" s="68">
        <v>0</v>
      </c>
      <c r="AK20" s="127">
        <v>1</v>
      </c>
      <c r="AL20" s="68">
        <v>8.4</v>
      </c>
      <c r="AM20" s="128">
        <v>5</v>
      </c>
      <c r="AN20" s="129">
        <f t="shared" si="3"/>
        <v>341.46000000000004</v>
      </c>
      <c r="AO20" s="163">
        <f t="shared" si="4"/>
        <v>21.341250000000002</v>
      </c>
    </row>
    <row r="21" spans="1:41" x14ac:dyDescent="0.3">
      <c r="A21" s="78" t="s">
        <v>182</v>
      </c>
      <c r="B21" s="50" t="s">
        <v>42</v>
      </c>
      <c r="C21" s="50" t="s">
        <v>37</v>
      </c>
      <c r="D21" s="50">
        <v>7</v>
      </c>
      <c r="E21" s="160"/>
      <c r="F21" s="52" t="s">
        <v>340</v>
      </c>
      <c r="G21" s="68">
        <v>16</v>
      </c>
      <c r="H21" s="94">
        <f t="shared" si="0"/>
        <v>1</v>
      </c>
      <c r="I21" s="68">
        <v>17</v>
      </c>
      <c r="J21" s="133">
        <v>15</v>
      </c>
      <c r="K21" s="94">
        <f t="shared" si="1"/>
        <v>-1</v>
      </c>
      <c r="L21" s="134">
        <v>14</v>
      </c>
      <c r="M21" s="68">
        <v>9</v>
      </c>
      <c r="N21" s="94">
        <f t="shared" si="2"/>
        <v>-1</v>
      </c>
      <c r="O21" s="68">
        <v>8</v>
      </c>
      <c r="P21" s="154">
        <v>1</v>
      </c>
      <c r="Q21" s="153">
        <v>16</v>
      </c>
      <c r="R21" s="153">
        <v>0</v>
      </c>
      <c r="S21" s="125">
        <v>0</v>
      </c>
      <c r="T21" s="68">
        <v>0</v>
      </c>
      <c r="U21" s="68">
        <v>0</v>
      </c>
      <c r="V21" s="68">
        <v>0</v>
      </c>
      <c r="W21" s="68">
        <v>0</v>
      </c>
      <c r="X21" s="68">
        <v>0</v>
      </c>
      <c r="Y21" s="68">
        <v>0</v>
      </c>
      <c r="Z21" s="125">
        <v>242</v>
      </c>
      <c r="AA21" s="68">
        <v>1029</v>
      </c>
      <c r="AB21" s="68">
        <v>5.2</v>
      </c>
      <c r="AC21" s="68">
        <v>50.1</v>
      </c>
      <c r="AD21" s="68">
        <v>77.599999999999994</v>
      </c>
      <c r="AE21" s="68">
        <v>64</v>
      </c>
      <c r="AF21" s="68">
        <v>590</v>
      </c>
      <c r="AG21" s="68">
        <v>2.4</v>
      </c>
      <c r="AH21" s="68">
        <v>28.3</v>
      </c>
      <c r="AI21" s="125">
        <v>0</v>
      </c>
      <c r="AJ21" s="68">
        <v>0</v>
      </c>
      <c r="AK21" s="127">
        <v>0.2</v>
      </c>
      <c r="AL21" s="68">
        <v>2</v>
      </c>
      <c r="AM21" s="128">
        <v>1.2</v>
      </c>
      <c r="AN21" s="129">
        <f t="shared" si="3"/>
        <v>205.50000000000003</v>
      </c>
      <c r="AO21" s="163">
        <f t="shared" si="4"/>
        <v>12.843750000000002</v>
      </c>
    </row>
    <row r="22" spans="1:41" x14ac:dyDescent="0.3">
      <c r="A22" s="78" t="s">
        <v>178</v>
      </c>
      <c r="B22" s="50" t="s">
        <v>42</v>
      </c>
      <c r="C22" s="50" t="s">
        <v>38</v>
      </c>
      <c r="D22" s="50">
        <v>8</v>
      </c>
      <c r="E22" s="160" t="s">
        <v>457</v>
      </c>
      <c r="F22" s="52" t="s">
        <v>340</v>
      </c>
      <c r="G22" s="68">
        <v>23</v>
      </c>
      <c r="H22" s="94">
        <f t="shared" si="0"/>
        <v>0</v>
      </c>
      <c r="I22" s="68">
        <v>23</v>
      </c>
      <c r="J22" s="133">
        <v>18</v>
      </c>
      <c r="K22" s="94">
        <f t="shared" si="1"/>
        <v>2</v>
      </c>
      <c r="L22" s="134">
        <v>20</v>
      </c>
      <c r="M22" s="68">
        <v>25</v>
      </c>
      <c r="N22" s="94">
        <f t="shared" si="2"/>
        <v>-2</v>
      </c>
      <c r="O22" s="68">
        <v>23</v>
      </c>
      <c r="P22" s="154">
        <v>1</v>
      </c>
      <c r="Q22" s="153">
        <v>16</v>
      </c>
      <c r="R22" s="153">
        <v>0</v>
      </c>
      <c r="S22" s="125">
        <v>0</v>
      </c>
      <c r="T22" s="68">
        <v>0</v>
      </c>
      <c r="U22" s="68">
        <v>0</v>
      </c>
      <c r="V22" s="68">
        <v>0</v>
      </c>
      <c r="W22" s="68">
        <v>0</v>
      </c>
      <c r="X22" s="68">
        <v>0</v>
      </c>
      <c r="Y22" s="68">
        <v>0</v>
      </c>
      <c r="Z22" s="125">
        <v>301</v>
      </c>
      <c r="AA22" s="68">
        <v>1350</v>
      </c>
      <c r="AB22" s="68">
        <v>7.2</v>
      </c>
      <c r="AC22" s="68">
        <v>64.599999999999994</v>
      </c>
      <c r="AD22" s="68">
        <v>43.9</v>
      </c>
      <c r="AE22" s="68">
        <v>35.799999999999997</v>
      </c>
      <c r="AF22" s="68">
        <v>253</v>
      </c>
      <c r="AG22" s="68">
        <v>1.2</v>
      </c>
      <c r="AH22" s="68">
        <v>13.6</v>
      </c>
      <c r="AI22" s="125">
        <v>0</v>
      </c>
      <c r="AJ22" s="68">
        <v>0</v>
      </c>
      <c r="AK22" s="127">
        <v>0.2</v>
      </c>
      <c r="AL22" s="68">
        <v>3.5</v>
      </c>
      <c r="AM22" s="128">
        <v>2.1</v>
      </c>
      <c r="AN22" s="129">
        <f t="shared" si="3"/>
        <v>206.9</v>
      </c>
      <c r="AO22" s="163">
        <f t="shared" si="4"/>
        <v>12.93125</v>
      </c>
    </row>
    <row r="23" spans="1:41" x14ac:dyDescent="0.3">
      <c r="A23" s="78" t="s">
        <v>201</v>
      </c>
      <c r="B23" s="50" t="s">
        <v>43</v>
      </c>
      <c r="C23" s="50" t="s">
        <v>31</v>
      </c>
      <c r="D23" s="50">
        <v>7</v>
      </c>
      <c r="E23" s="160" t="s">
        <v>424</v>
      </c>
      <c r="F23" s="52" t="s">
        <v>340</v>
      </c>
      <c r="G23" s="68">
        <v>300</v>
      </c>
      <c r="H23" s="94">
        <f t="shared" si="0"/>
        <v>0</v>
      </c>
      <c r="I23" s="68">
        <v>300</v>
      </c>
      <c r="J23" s="133">
        <v>300</v>
      </c>
      <c r="K23" s="94">
        <f t="shared" si="1"/>
        <v>0</v>
      </c>
      <c r="L23" s="134">
        <v>300</v>
      </c>
      <c r="M23" s="68">
        <v>300</v>
      </c>
      <c r="N23" s="94">
        <f t="shared" si="2"/>
        <v>0</v>
      </c>
      <c r="O23" s="68">
        <v>300</v>
      </c>
      <c r="P23" s="154">
        <v>0</v>
      </c>
      <c r="Q23" s="153">
        <v>0</v>
      </c>
      <c r="R23" s="153">
        <v>0</v>
      </c>
      <c r="S23" s="125">
        <v>0</v>
      </c>
      <c r="T23" s="68">
        <v>0</v>
      </c>
      <c r="U23" s="68">
        <v>0</v>
      </c>
      <c r="V23" s="68">
        <v>0</v>
      </c>
      <c r="W23" s="68">
        <v>0</v>
      </c>
      <c r="X23" s="68">
        <v>0</v>
      </c>
      <c r="Y23" s="68">
        <v>0</v>
      </c>
      <c r="Z23" s="125">
        <v>0</v>
      </c>
      <c r="AA23" s="68">
        <v>0</v>
      </c>
      <c r="AB23" s="68">
        <v>0</v>
      </c>
      <c r="AC23" s="68">
        <v>0</v>
      </c>
      <c r="AD23" s="68">
        <v>0</v>
      </c>
      <c r="AE23" s="68">
        <v>0</v>
      </c>
      <c r="AF23" s="68">
        <v>0</v>
      </c>
      <c r="AG23" s="68">
        <v>0</v>
      </c>
      <c r="AH23" s="68">
        <v>0</v>
      </c>
      <c r="AI23" s="125">
        <v>0</v>
      </c>
      <c r="AJ23" s="68">
        <v>0</v>
      </c>
      <c r="AK23" s="127">
        <v>0</v>
      </c>
      <c r="AL23" s="68">
        <v>0</v>
      </c>
      <c r="AM23" s="128">
        <v>0</v>
      </c>
      <c r="AN23" s="129">
        <f t="shared" si="3"/>
        <v>0</v>
      </c>
      <c r="AO23" s="163" t="str">
        <f t="shared" si="4"/>
        <v>-</v>
      </c>
    </row>
    <row r="24" spans="1:41" x14ac:dyDescent="0.3">
      <c r="A24" s="78" t="s">
        <v>200</v>
      </c>
      <c r="B24" s="50" t="s">
        <v>44</v>
      </c>
      <c r="C24" s="50" t="s">
        <v>31</v>
      </c>
      <c r="D24" s="50">
        <v>7</v>
      </c>
      <c r="E24" s="160"/>
      <c r="F24" s="52" t="s">
        <v>340</v>
      </c>
      <c r="G24" s="68">
        <v>21</v>
      </c>
      <c r="H24" s="94">
        <f t="shared" si="0"/>
        <v>-1</v>
      </c>
      <c r="I24" s="68">
        <v>20</v>
      </c>
      <c r="J24" s="133">
        <v>25</v>
      </c>
      <c r="K24" s="94">
        <f t="shared" si="1"/>
        <v>-4</v>
      </c>
      <c r="L24" s="134">
        <v>21</v>
      </c>
      <c r="M24" s="68">
        <v>29</v>
      </c>
      <c r="N24" s="94">
        <f t="shared" si="2"/>
        <v>-1</v>
      </c>
      <c r="O24" s="68">
        <v>28</v>
      </c>
      <c r="P24" s="154">
        <v>1</v>
      </c>
      <c r="Q24" s="153">
        <v>16</v>
      </c>
      <c r="R24" s="153">
        <v>0</v>
      </c>
      <c r="S24" s="125">
        <v>345</v>
      </c>
      <c r="T24" s="68">
        <v>157</v>
      </c>
      <c r="U24" s="68">
        <v>4266</v>
      </c>
      <c r="V24" s="68">
        <v>32.299999999999997</v>
      </c>
      <c r="W24" s="68">
        <v>7.7</v>
      </c>
      <c r="X24" s="68">
        <v>35.1</v>
      </c>
      <c r="Y24" s="68">
        <v>206</v>
      </c>
      <c r="Z24" s="125">
        <v>50.5</v>
      </c>
      <c r="AA24" s="68">
        <v>258</v>
      </c>
      <c r="AB24" s="68">
        <v>2</v>
      </c>
      <c r="AC24" s="68">
        <v>15.4</v>
      </c>
      <c r="AD24" s="68">
        <v>0</v>
      </c>
      <c r="AE24" s="68">
        <v>0</v>
      </c>
      <c r="AF24" s="68">
        <v>0</v>
      </c>
      <c r="AG24" s="68">
        <v>0</v>
      </c>
      <c r="AH24" s="68">
        <v>0</v>
      </c>
      <c r="AI24" s="125">
        <v>0</v>
      </c>
      <c r="AJ24" s="68">
        <v>0</v>
      </c>
      <c r="AK24" s="127">
        <v>0.9</v>
      </c>
      <c r="AL24" s="68">
        <v>8.1</v>
      </c>
      <c r="AM24" s="128">
        <v>4.8</v>
      </c>
      <c r="AN24" s="129">
        <f t="shared" si="3"/>
        <v>322.14</v>
      </c>
      <c r="AO24" s="163">
        <f t="shared" si="4"/>
        <v>20.133749999999999</v>
      </c>
    </row>
    <row r="25" spans="1:41" x14ac:dyDescent="0.3">
      <c r="A25" s="78" t="s">
        <v>187</v>
      </c>
      <c r="B25" s="50" t="s">
        <v>43</v>
      </c>
      <c r="C25" s="50" t="s">
        <v>14</v>
      </c>
      <c r="D25" s="50">
        <v>7</v>
      </c>
      <c r="E25" s="160"/>
      <c r="F25" s="52" t="s">
        <v>340</v>
      </c>
      <c r="G25" s="68">
        <v>18</v>
      </c>
      <c r="H25" s="94">
        <f t="shared" si="0"/>
        <v>0</v>
      </c>
      <c r="I25" s="68">
        <v>18</v>
      </c>
      <c r="J25" s="133">
        <v>17</v>
      </c>
      <c r="K25" s="94">
        <f t="shared" si="1"/>
        <v>0</v>
      </c>
      <c r="L25" s="134">
        <v>17</v>
      </c>
      <c r="M25" s="68">
        <v>14</v>
      </c>
      <c r="N25" s="94">
        <f t="shared" si="2"/>
        <v>0</v>
      </c>
      <c r="O25" s="68">
        <v>14</v>
      </c>
      <c r="P25" s="154">
        <v>1</v>
      </c>
      <c r="Q25" s="153">
        <v>16</v>
      </c>
      <c r="R25" s="153">
        <v>0</v>
      </c>
      <c r="S25" s="125">
        <v>0</v>
      </c>
      <c r="T25" s="68">
        <v>0</v>
      </c>
      <c r="U25" s="68">
        <v>0</v>
      </c>
      <c r="V25" s="68">
        <v>0</v>
      </c>
      <c r="W25" s="68">
        <v>0</v>
      </c>
      <c r="X25" s="68">
        <v>0</v>
      </c>
      <c r="Y25" s="68">
        <v>0</v>
      </c>
      <c r="Z25" s="125">
        <v>4.5999999999999996</v>
      </c>
      <c r="AA25" s="68">
        <v>30.5</v>
      </c>
      <c r="AB25" s="68">
        <v>0.1</v>
      </c>
      <c r="AC25" s="68">
        <v>5.2</v>
      </c>
      <c r="AD25" s="68">
        <v>143</v>
      </c>
      <c r="AE25" s="68">
        <v>85.3</v>
      </c>
      <c r="AF25" s="68">
        <v>1202</v>
      </c>
      <c r="AG25" s="68">
        <v>8.1</v>
      </c>
      <c r="AH25" s="68">
        <v>55</v>
      </c>
      <c r="AI25" s="125">
        <v>0</v>
      </c>
      <c r="AJ25" s="68">
        <v>0</v>
      </c>
      <c r="AK25" s="127">
        <v>0.2</v>
      </c>
      <c r="AL25" s="68">
        <v>2.1</v>
      </c>
      <c r="AM25" s="128">
        <v>1.2</v>
      </c>
      <c r="AN25" s="129">
        <f t="shared" si="3"/>
        <v>170.45</v>
      </c>
      <c r="AO25" s="163">
        <f t="shared" si="4"/>
        <v>10.653124999999999</v>
      </c>
    </row>
    <row r="26" spans="1:41" x14ac:dyDescent="0.3">
      <c r="A26" s="78" t="s">
        <v>365</v>
      </c>
      <c r="B26" s="50" t="s">
        <v>42</v>
      </c>
      <c r="C26" s="50" t="s">
        <v>13</v>
      </c>
      <c r="D26" s="50">
        <v>9</v>
      </c>
      <c r="E26" s="160"/>
      <c r="F26" s="52" t="s">
        <v>340</v>
      </c>
      <c r="G26" s="68">
        <v>19</v>
      </c>
      <c r="H26" s="94">
        <f t="shared" si="0"/>
        <v>0</v>
      </c>
      <c r="I26" s="68">
        <v>19</v>
      </c>
      <c r="J26" s="133">
        <v>22</v>
      </c>
      <c r="K26" s="94">
        <f t="shared" si="1"/>
        <v>3</v>
      </c>
      <c r="L26" s="134">
        <v>25</v>
      </c>
      <c r="M26" s="68">
        <v>19</v>
      </c>
      <c r="N26" s="94">
        <f t="shared" si="2"/>
        <v>-2</v>
      </c>
      <c r="O26" s="68">
        <v>17</v>
      </c>
      <c r="P26" s="154">
        <v>1</v>
      </c>
      <c r="Q26" s="153">
        <v>16</v>
      </c>
      <c r="R26" s="153">
        <v>0</v>
      </c>
      <c r="S26" s="125">
        <v>0</v>
      </c>
      <c r="T26" s="68">
        <v>0</v>
      </c>
      <c r="U26" s="68">
        <v>0</v>
      </c>
      <c r="V26" s="68">
        <v>0</v>
      </c>
      <c r="W26" s="68">
        <v>0</v>
      </c>
      <c r="X26" s="68">
        <v>0</v>
      </c>
      <c r="Y26" s="68">
        <v>0</v>
      </c>
      <c r="Z26" s="125">
        <v>228</v>
      </c>
      <c r="AA26" s="68">
        <v>1052</v>
      </c>
      <c r="AB26" s="68">
        <v>5</v>
      </c>
      <c r="AC26" s="68">
        <v>51.2</v>
      </c>
      <c r="AD26" s="68">
        <v>67.7</v>
      </c>
      <c r="AE26" s="68">
        <v>53.6</v>
      </c>
      <c r="AF26" s="68">
        <v>414</v>
      </c>
      <c r="AG26" s="68">
        <v>1.8</v>
      </c>
      <c r="AH26" s="68">
        <v>20.6</v>
      </c>
      <c r="AI26" s="125">
        <v>0</v>
      </c>
      <c r="AJ26" s="68">
        <v>0</v>
      </c>
      <c r="AK26" s="127">
        <v>0.2</v>
      </c>
      <c r="AL26" s="68">
        <v>2.2999999999999998</v>
      </c>
      <c r="AM26" s="128">
        <v>1.4</v>
      </c>
      <c r="AN26" s="129">
        <f t="shared" si="3"/>
        <v>185</v>
      </c>
      <c r="AO26" s="163">
        <f t="shared" si="4"/>
        <v>11.5625</v>
      </c>
    </row>
    <row r="27" spans="1:41" x14ac:dyDescent="0.3">
      <c r="A27" s="78" t="s">
        <v>197</v>
      </c>
      <c r="B27" s="50" t="s">
        <v>43</v>
      </c>
      <c r="C27" s="50" t="s">
        <v>37</v>
      </c>
      <c r="D27" s="50">
        <v>7</v>
      </c>
      <c r="E27" s="160" t="s">
        <v>425</v>
      </c>
      <c r="F27" s="52" t="s">
        <v>340</v>
      </c>
      <c r="G27" s="68">
        <v>22</v>
      </c>
      <c r="H27" s="94">
        <f t="shared" si="0"/>
        <v>0</v>
      </c>
      <c r="I27" s="68">
        <v>22</v>
      </c>
      <c r="J27" s="133">
        <v>21</v>
      </c>
      <c r="K27" s="94">
        <f t="shared" si="1"/>
        <v>1</v>
      </c>
      <c r="L27" s="134">
        <v>22</v>
      </c>
      <c r="M27" s="68">
        <v>21</v>
      </c>
      <c r="N27" s="94">
        <f t="shared" si="2"/>
        <v>-2</v>
      </c>
      <c r="O27" s="68">
        <v>19</v>
      </c>
      <c r="P27" s="154">
        <v>1</v>
      </c>
      <c r="Q27" s="153">
        <v>16</v>
      </c>
      <c r="R27" s="153">
        <v>0</v>
      </c>
      <c r="S27" s="125">
        <v>0</v>
      </c>
      <c r="T27" s="68">
        <v>0</v>
      </c>
      <c r="U27" s="68">
        <v>0</v>
      </c>
      <c r="V27" s="68">
        <v>0</v>
      </c>
      <c r="W27" s="68">
        <v>0</v>
      </c>
      <c r="X27" s="68">
        <v>0</v>
      </c>
      <c r="Y27" s="68">
        <v>0</v>
      </c>
      <c r="Z27" s="125">
        <v>7.7</v>
      </c>
      <c r="AA27" s="68">
        <v>50.8</v>
      </c>
      <c r="AB27" s="68">
        <v>0.1</v>
      </c>
      <c r="AC27" s="68">
        <v>6.1</v>
      </c>
      <c r="AD27" s="68">
        <v>144</v>
      </c>
      <c r="AE27" s="68">
        <v>86.5</v>
      </c>
      <c r="AF27" s="68">
        <v>1198</v>
      </c>
      <c r="AG27" s="68">
        <v>8.1999999999999993</v>
      </c>
      <c r="AH27" s="68">
        <v>54.9</v>
      </c>
      <c r="AI27" s="125">
        <v>0</v>
      </c>
      <c r="AJ27" s="68">
        <v>0</v>
      </c>
      <c r="AK27" s="127">
        <v>0.2</v>
      </c>
      <c r="AL27" s="68">
        <v>1.2</v>
      </c>
      <c r="AM27" s="128">
        <v>0.7</v>
      </c>
      <c r="AN27" s="129">
        <f t="shared" si="3"/>
        <v>173.67999999999998</v>
      </c>
      <c r="AO27" s="163">
        <f t="shared" si="4"/>
        <v>10.854999999999999</v>
      </c>
    </row>
    <row r="28" spans="1:41" x14ac:dyDescent="0.3">
      <c r="A28" s="78" t="s">
        <v>206</v>
      </c>
      <c r="B28" s="50" t="s">
        <v>43</v>
      </c>
      <c r="C28" s="50" t="s">
        <v>31</v>
      </c>
      <c r="D28" s="50">
        <v>7</v>
      </c>
      <c r="E28" s="160"/>
      <c r="F28" s="52" t="s">
        <v>340</v>
      </c>
      <c r="G28" s="68">
        <v>20</v>
      </c>
      <c r="H28" s="94">
        <f t="shared" si="0"/>
        <v>1</v>
      </c>
      <c r="I28" s="68">
        <v>21</v>
      </c>
      <c r="J28" s="133">
        <v>19</v>
      </c>
      <c r="K28" s="94">
        <f t="shared" si="1"/>
        <v>-1</v>
      </c>
      <c r="L28" s="134">
        <v>18</v>
      </c>
      <c r="M28" s="68">
        <v>16</v>
      </c>
      <c r="N28" s="94">
        <f t="shared" si="2"/>
        <v>0</v>
      </c>
      <c r="O28" s="68">
        <v>16</v>
      </c>
      <c r="P28" s="154">
        <v>1</v>
      </c>
      <c r="Q28" s="153">
        <v>16</v>
      </c>
      <c r="R28" s="153">
        <v>0</v>
      </c>
      <c r="S28" s="125">
        <v>0</v>
      </c>
      <c r="T28" s="68">
        <v>0</v>
      </c>
      <c r="U28" s="68">
        <v>0</v>
      </c>
      <c r="V28" s="68">
        <v>0</v>
      </c>
      <c r="W28" s="68">
        <v>0</v>
      </c>
      <c r="X28" s="68">
        <v>0</v>
      </c>
      <c r="Y28" s="68">
        <v>0</v>
      </c>
      <c r="Z28" s="125">
        <v>14.3</v>
      </c>
      <c r="AA28" s="68">
        <v>107</v>
      </c>
      <c r="AB28" s="68">
        <v>0.3</v>
      </c>
      <c r="AC28" s="68">
        <v>8.6999999999999993</v>
      </c>
      <c r="AD28" s="68">
        <v>131</v>
      </c>
      <c r="AE28" s="68">
        <v>93.3</v>
      </c>
      <c r="AF28" s="68">
        <v>1272</v>
      </c>
      <c r="AG28" s="68">
        <v>8.5</v>
      </c>
      <c r="AH28" s="68">
        <v>58.1</v>
      </c>
      <c r="AI28" s="125">
        <v>0</v>
      </c>
      <c r="AJ28" s="68">
        <v>0</v>
      </c>
      <c r="AK28" s="127">
        <v>0.2</v>
      </c>
      <c r="AL28" s="68">
        <v>0.8</v>
      </c>
      <c r="AM28" s="128">
        <v>0.5</v>
      </c>
      <c r="AN28" s="129">
        <f t="shared" si="3"/>
        <v>190.1</v>
      </c>
      <c r="AO28" s="163">
        <f t="shared" si="4"/>
        <v>11.88125</v>
      </c>
    </row>
    <row r="29" spans="1:41" x14ac:dyDescent="0.3">
      <c r="A29" s="78" t="s">
        <v>263</v>
      </c>
      <c r="B29" s="50" t="s">
        <v>43</v>
      </c>
      <c r="C29" s="50" t="s">
        <v>47</v>
      </c>
      <c r="D29" s="50">
        <v>6</v>
      </c>
      <c r="E29" s="160" t="s">
        <v>426</v>
      </c>
      <c r="F29" s="52" t="s">
        <v>340</v>
      </c>
      <c r="G29" s="68">
        <v>25</v>
      </c>
      <c r="H29" s="94">
        <f t="shared" si="0"/>
        <v>-1</v>
      </c>
      <c r="I29" s="68">
        <v>24</v>
      </c>
      <c r="J29" s="133">
        <v>23</v>
      </c>
      <c r="K29" s="94">
        <f t="shared" si="1"/>
        <v>1</v>
      </c>
      <c r="L29" s="134">
        <v>24</v>
      </c>
      <c r="M29" s="68">
        <v>20</v>
      </c>
      <c r="N29" s="94">
        <f t="shared" si="2"/>
        <v>0</v>
      </c>
      <c r="O29" s="68">
        <v>20</v>
      </c>
      <c r="P29" s="154">
        <v>1</v>
      </c>
      <c r="Q29" s="153">
        <v>16</v>
      </c>
      <c r="R29" s="153">
        <v>0</v>
      </c>
      <c r="S29" s="125">
        <v>0</v>
      </c>
      <c r="T29" s="68">
        <v>0</v>
      </c>
      <c r="U29" s="68">
        <v>0</v>
      </c>
      <c r="V29" s="68">
        <v>0</v>
      </c>
      <c r="W29" s="68">
        <v>0</v>
      </c>
      <c r="X29" s="68">
        <v>0</v>
      </c>
      <c r="Y29" s="68">
        <v>0</v>
      </c>
      <c r="Z29" s="125">
        <v>0</v>
      </c>
      <c r="AA29" s="68">
        <v>0</v>
      </c>
      <c r="AB29" s="68">
        <v>0</v>
      </c>
      <c r="AC29" s="68">
        <v>0</v>
      </c>
      <c r="AD29" s="68">
        <v>141</v>
      </c>
      <c r="AE29" s="68">
        <v>83.3</v>
      </c>
      <c r="AF29" s="68">
        <v>1244</v>
      </c>
      <c r="AG29" s="68">
        <v>6.9</v>
      </c>
      <c r="AH29" s="68">
        <v>56.9</v>
      </c>
      <c r="AI29" s="125">
        <v>0</v>
      </c>
      <c r="AJ29" s="68">
        <v>0</v>
      </c>
      <c r="AK29" s="127">
        <v>0.2</v>
      </c>
      <c r="AL29" s="68">
        <v>1</v>
      </c>
      <c r="AM29" s="128">
        <v>0.6</v>
      </c>
      <c r="AN29" s="129">
        <f t="shared" si="3"/>
        <v>165.00000000000003</v>
      </c>
      <c r="AO29" s="163">
        <f t="shared" si="4"/>
        <v>10.312500000000002</v>
      </c>
    </row>
    <row r="30" spans="1:41" x14ac:dyDescent="0.3">
      <c r="A30" s="78" t="s">
        <v>366</v>
      </c>
      <c r="B30" s="50" t="s">
        <v>42</v>
      </c>
      <c r="C30" s="50" t="s">
        <v>23</v>
      </c>
      <c r="D30" s="50">
        <v>10</v>
      </c>
      <c r="E30" s="160"/>
      <c r="F30" s="52" t="s">
        <v>340</v>
      </c>
      <c r="G30" s="68">
        <v>34</v>
      </c>
      <c r="H30" s="94">
        <f t="shared" si="0"/>
        <v>-1</v>
      </c>
      <c r="I30" s="68">
        <v>33</v>
      </c>
      <c r="J30" s="133">
        <v>36</v>
      </c>
      <c r="K30" s="94">
        <f t="shared" si="1"/>
        <v>-2</v>
      </c>
      <c r="L30" s="134">
        <v>34</v>
      </c>
      <c r="M30" s="68">
        <v>41</v>
      </c>
      <c r="N30" s="94">
        <f t="shared" si="2"/>
        <v>-4</v>
      </c>
      <c r="O30" s="68">
        <v>37</v>
      </c>
      <c r="P30" s="154">
        <v>0.98</v>
      </c>
      <c r="Q30" s="153">
        <v>16</v>
      </c>
      <c r="R30" s="153">
        <v>0</v>
      </c>
      <c r="S30" s="125">
        <v>0</v>
      </c>
      <c r="T30" s="68">
        <v>0</v>
      </c>
      <c r="U30" s="68">
        <v>0</v>
      </c>
      <c r="V30" s="68">
        <v>0</v>
      </c>
      <c r="W30" s="68">
        <v>0</v>
      </c>
      <c r="X30" s="68">
        <v>0</v>
      </c>
      <c r="Y30" s="68">
        <v>0</v>
      </c>
      <c r="Z30" s="125">
        <v>253</v>
      </c>
      <c r="AA30" s="68">
        <v>1115</v>
      </c>
      <c r="AB30" s="68">
        <v>4.9000000000000004</v>
      </c>
      <c r="AC30" s="68">
        <v>54</v>
      </c>
      <c r="AD30" s="68">
        <v>26.4</v>
      </c>
      <c r="AE30" s="68">
        <v>20.9</v>
      </c>
      <c r="AF30" s="68">
        <v>166</v>
      </c>
      <c r="AG30" s="68">
        <v>0.8</v>
      </c>
      <c r="AH30" s="68">
        <v>9.8000000000000007</v>
      </c>
      <c r="AI30" s="125">
        <v>0</v>
      </c>
      <c r="AJ30" s="68">
        <v>0</v>
      </c>
      <c r="AK30" s="127">
        <v>0.1</v>
      </c>
      <c r="AL30" s="68">
        <v>3.3</v>
      </c>
      <c r="AM30" s="128">
        <v>1.9</v>
      </c>
      <c r="AN30" s="129">
        <f t="shared" si="3"/>
        <v>158.69999999999999</v>
      </c>
      <c r="AO30" s="163">
        <f t="shared" si="4"/>
        <v>9.9187499999999993</v>
      </c>
    </row>
    <row r="31" spans="1:41" x14ac:dyDescent="0.3">
      <c r="A31" s="78" t="s">
        <v>227</v>
      </c>
      <c r="B31" s="50" t="s">
        <v>43</v>
      </c>
      <c r="C31" s="50" t="s">
        <v>12</v>
      </c>
      <c r="D31" s="50">
        <v>10</v>
      </c>
      <c r="E31" s="160" t="s">
        <v>458</v>
      </c>
      <c r="F31" s="52" t="s">
        <v>340</v>
      </c>
      <c r="G31" s="68">
        <v>26</v>
      </c>
      <c r="H31" s="94">
        <f t="shared" si="0"/>
        <v>-1</v>
      </c>
      <c r="I31" s="68">
        <v>25</v>
      </c>
      <c r="J31" s="133">
        <v>26</v>
      </c>
      <c r="K31" s="94">
        <f t="shared" si="1"/>
        <v>0</v>
      </c>
      <c r="L31" s="134">
        <v>26</v>
      </c>
      <c r="M31" s="68">
        <v>23</v>
      </c>
      <c r="N31" s="94">
        <f t="shared" si="2"/>
        <v>-1</v>
      </c>
      <c r="O31" s="68">
        <v>22</v>
      </c>
      <c r="P31" s="154">
        <v>1</v>
      </c>
      <c r="Q31" s="153">
        <v>16</v>
      </c>
      <c r="R31" s="153">
        <v>0</v>
      </c>
      <c r="S31" s="125">
        <v>0</v>
      </c>
      <c r="T31" s="68">
        <v>0</v>
      </c>
      <c r="U31" s="68">
        <v>0</v>
      </c>
      <c r="V31" s="68">
        <v>0</v>
      </c>
      <c r="W31" s="68">
        <v>0</v>
      </c>
      <c r="X31" s="68">
        <v>0</v>
      </c>
      <c r="Y31" s="68">
        <v>0</v>
      </c>
      <c r="Z31" s="125">
        <v>3.9</v>
      </c>
      <c r="AA31" s="68">
        <v>25.7</v>
      </c>
      <c r="AB31" s="68">
        <v>0.1</v>
      </c>
      <c r="AC31" s="68">
        <v>5</v>
      </c>
      <c r="AD31" s="68">
        <v>127</v>
      </c>
      <c r="AE31" s="68">
        <v>79.8</v>
      </c>
      <c r="AF31" s="68">
        <v>1107</v>
      </c>
      <c r="AG31" s="68">
        <v>7.7</v>
      </c>
      <c r="AH31" s="68">
        <v>50.9</v>
      </c>
      <c r="AI31" s="125">
        <v>32.6</v>
      </c>
      <c r="AJ31" s="68">
        <v>0</v>
      </c>
      <c r="AK31" s="127">
        <v>0.2</v>
      </c>
      <c r="AL31" s="68">
        <v>1.9</v>
      </c>
      <c r="AM31" s="128">
        <v>1.1000000000000001</v>
      </c>
      <c r="AN31" s="129">
        <f t="shared" si="3"/>
        <v>158.27000000000001</v>
      </c>
      <c r="AO31" s="163">
        <f t="shared" si="4"/>
        <v>9.8918750000000006</v>
      </c>
    </row>
    <row r="32" spans="1:41" x14ac:dyDescent="0.3">
      <c r="A32" s="78" t="s">
        <v>220</v>
      </c>
      <c r="B32" s="50" t="s">
        <v>42</v>
      </c>
      <c r="C32" s="50" t="s">
        <v>12</v>
      </c>
      <c r="D32" s="50">
        <v>10</v>
      </c>
      <c r="E32" s="160"/>
      <c r="F32" s="52" t="s">
        <v>340</v>
      </c>
      <c r="G32" s="68">
        <v>31</v>
      </c>
      <c r="H32" s="94">
        <f t="shared" si="0"/>
        <v>0</v>
      </c>
      <c r="I32" s="68">
        <v>31</v>
      </c>
      <c r="J32" s="133">
        <v>27</v>
      </c>
      <c r="K32" s="94">
        <f t="shared" si="1"/>
        <v>1</v>
      </c>
      <c r="L32" s="134">
        <v>28</v>
      </c>
      <c r="M32" s="68">
        <v>30</v>
      </c>
      <c r="N32" s="94">
        <f t="shared" si="2"/>
        <v>-1</v>
      </c>
      <c r="O32" s="68">
        <v>29</v>
      </c>
      <c r="P32" s="154">
        <v>0.99</v>
      </c>
      <c r="Q32" s="153">
        <v>16</v>
      </c>
      <c r="R32" s="153">
        <v>0</v>
      </c>
      <c r="S32" s="125">
        <v>0</v>
      </c>
      <c r="T32" s="68">
        <v>0</v>
      </c>
      <c r="U32" s="68">
        <v>0</v>
      </c>
      <c r="V32" s="68">
        <v>0</v>
      </c>
      <c r="W32" s="68">
        <v>0</v>
      </c>
      <c r="X32" s="68">
        <v>0</v>
      </c>
      <c r="Y32" s="68">
        <v>0</v>
      </c>
      <c r="Z32" s="125">
        <v>253</v>
      </c>
      <c r="AA32" s="68">
        <v>1038</v>
      </c>
      <c r="AB32" s="68">
        <v>6.8</v>
      </c>
      <c r="AC32" s="68">
        <v>50.6</v>
      </c>
      <c r="AD32" s="68">
        <v>46</v>
      </c>
      <c r="AE32" s="68">
        <v>36.4</v>
      </c>
      <c r="AF32" s="68">
        <v>296</v>
      </c>
      <c r="AG32" s="68">
        <v>1.6</v>
      </c>
      <c r="AH32" s="68">
        <v>15.5</v>
      </c>
      <c r="AI32" s="125">
        <v>0</v>
      </c>
      <c r="AJ32" s="68">
        <v>0</v>
      </c>
      <c r="AK32" s="127">
        <v>0.2</v>
      </c>
      <c r="AL32" s="68">
        <v>2.6</v>
      </c>
      <c r="AM32" s="128">
        <v>1.5</v>
      </c>
      <c r="AN32" s="129">
        <f t="shared" si="3"/>
        <v>181.2</v>
      </c>
      <c r="AO32" s="163">
        <f t="shared" si="4"/>
        <v>11.324999999999999</v>
      </c>
    </row>
    <row r="33" spans="1:41" x14ac:dyDescent="0.3">
      <c r="A33" s="78" t="s">
        <v>287</v>
      </c>
      <c r="B33" s="50" t="s">
        <v>42</v>
      </c>
      <c r="C33" s="50" t="s">
        <v>32</v>
      </c>
      <c r="D33" s="50">
        <v>5</v>
      </c>
      <c r="E33" s="160"/>
      <c r="F33" s="52" t="s">
        <v>340</v>
      </c>
      <c r="G33" s="68">
        <v>27</v>
      </c>
      <c r="H33" s="94">
        <f t="shared" si="0"/>
        <v>1</v>
      </c>
      <c r="I33" s="68">
        <v>28</v>
      </c>
      <c r="J33" s="133">
        <v>24</v>
      </c>
      <c r="K33" s="94">
        <f t="shared" si="1"/>
        <v>-1</v>
      </c>
      <c r="L33" s="134">
        <v>23</v>
      </c>
      <c r="M33" s="68">
        <v>24</v>
      </c>
      <c r="N33" s="94">
        <f t="shared" si="2"/>
        <v>0</v>
      </c>
      <c r="O33" s="68">
        <v>24</v>
      </c>
      <c r="P33" s="154">
        <v>0.99</v>
      </c>
      <c r="Q33" s="153">
        <v>16</v>
      </c>
      <c r="R33" s="153">
        <v>0</v>
      </c>
      <c r="S33" s="125">
        <v>0</v>
      </c>
      <c r="T33" s="68">
        <v>0</v>
      </c>
      <c r="U33" s="68">
        <v>0</v>
      </c>
      <c r="V33" s="68">
        <v>0</v>
      </c>
      <c r="W33" s="68">
        <v>0</v>
      </c>
      <c r="X33" s="68">
        <v>0</v>
      </c>
      <c r="Y33" s="68">
        <v>0</v>
      </c>
      <c r="Z33" s="125">
        <v>254</v>
      </c>
      <c r="AA33" s="68">
        <v>1143</v>
      </c>
      <c r="AB33" s="68">
        <v>6.5</v>
      </c>
      <c r="AC33" s="68">
        <v>55.3</v>
      </c>
      <c r="AD33" s="68">
        <v>49.3</v>
      </c>
      <c r="AE33" s="68">
        <v>39.299999999999997</v>
      </c>
      <c r="AF33" s="68">
        <v>308</v>
      </c>
      <c r="AG33" s="68">
        <v>1.5</v>
      </c>
      <c r="AH33" s="68">
        <v>16</v>
      </c>
      <c r="AI33" s="125">
        <v>0</v>
      </c>
      <c r="AJ33" s="68">
        <v>0</v>
      </c>
      <c r="AK33" s="127">
        <v>0.2</v>
      </c>
      <c r="AL33" s="68">
        <v>1.9</v>
      </c>
      <c r="AM33" s="128">
        <v>1.1000000000000001</v>
      </c>
      <c r="AN33" s="129">
        <f t="shared" si="3"/>
        <v>191.30000000000004</v>
      </c>
      <c r="AO33" s="163">
        <f t="shared" si="4"/>
        <v>11.956250000000002</v>
      </c>
    </row>
    <row r="34" spans="1:41" x14ac:dyDescent="0.3">
      <c r="A34" s="78" t="s">
        <v>254</v>
      </c>
      <c r="B34" s="50" t="s">
        <v>44</v>
      </c>
      <c r="C34" s="50" t="s">
        <v>39</v>
      </c>
      <c r="D34" s="50">
        <v>9</v>
      </c>
      <c r="E34" s="160"/>
      <c r="F34" s="52" t="s">
        <v>340</v>
      </c>
      <c r="G34" s="68">
        <v>33</v>
      </c>
      <c r="H34" s="94">
        <f t="shared" si="0"/>
        <v>-1</v>
      </c>
      <c r="I34" s="68">
        <v>32</v>
      </c>
      <c r="J34" s="133">
        <v>40</v>
      </c>
      <c r="K34" s="94">
        <f t="shared" si="1"/>
        <v>0</v>
      </c>
      <c r="L34" s="134">
        <v>40</v>
      </c>
      <c r="M34" s="68">
        <v>48</v>
      </c>
      <c r="N34" s="94">
        <f t="shared" si="2"/>
        <v>-1</v>
      </c>
      <c r="O34" s="68">
        <v>47</v>
      </c>
      <c r="P34" s="154">
        <v>1</v>
      </c>
      <c r="Q34" s="153">
        <v>16</v>
      </c>
      <c r="R34" s="153">
        <v>0</v>
      </c>
      <c r="S34" s="125">
        <v>276</v>
      </c>
      <c r="T34" s="68">
        <v>134</v>
      </c>
      <c r="U34" s="68">
        <v>3435</v>
      </c>
      <c r="V34" s="68">
        <v>26.8</v>
      </c>
      <c r="W34" s="68">
        <v>9.1999999999999993</v>
      </c>
      <c r="X34" s="68">
        <v>41.7</v>
      </c>
      <c r="Y34" s="68">
        <v>167</v>
      </c>
      <c r="Z34" s="125">
        <v>102</v>
      </c>
      <c r="AA34" s="68">
        <v>629</v>
      </c>
      <c r="AB34" s="68">
        <v>3.4</v>
      </c>
      <c r="AC34" s="68">
        <v>32.1</v>
      </c>
      <c r="AD34" s="68">
        <v>0</v>
      </c>
      <c r="AE34" s="68">
        <v>0</v>
      </c>
      <c r="AF34" s="68">
        <v>0</v>
      </c>
      <c r="AG34" s="68">
        <v>0</v>
      </c>
      <c r="AH34" s="68">
        <v>0</v>
      </c>
      <c r="AI34" s="125">
        <v>0</v>
      </c>
      <c r="AJ34" s="68">
        <v>0</v>
      </c>
      <c r="AK34" s="127">
        <v>0.8</v>
      </c>
      <c r="AL34" s="68">
        <v>8.5</v>
      </c>
      <c r="AM34" s="128">
        <v>5</v>
      </c>
      <c r="AN34" s="129">
        <f t="shared" si="3"/>
        <v>310.3</v>
      </c>
      <c r="AO34" s="163">
        <f t="shared" si="4"/>
        <v>19.393750000000001</v>
      </c>
    </row>
    <row r="35" spans="1:41" x14ac:dyDescent="0.3">
      <c r="A35" s="78" t="s">
        <v>184</v>
      </c>
      <c r="B35" s="50" t="s">
        <v>45</v>
      </c>
      <c r="C35" s="50" t="s">
        <v>39</v>
      </c>
      <c r="D35" s="50">
        <v>9</v>
      </c>
      <c r="E35" s="160"/>
      <c r="F35" s="52" t="s">
        <v>340</v>
      </c>
      <c r="G35" s="68">
        <v>35</v>
      </c>
      <c r="H35" s="94">
        <f t="shared" si="0"/>
        <v>0</v>
      </c>
      <c r="I35" s="68">
        <v>35</v>
      </c>
      <c r="J35" s="133">
        <v>34</v>
      </c>
      <c r="K35" s="94">
        <f t="shared" si="1"/>
        <v>-1</v>
      </c>
      <c r="L35" s="134">
        <v>33</v>
      </c>
      <c r="M35" s="68">
        <v>37</v>
      </c>
      <c r="N35" s="94">
        <f t="shared" si="2"/>
        <v>1</v>
      </c>
      <c r="O35" s="68">
        <v>38</v>
      </c>
      <c r="P35" s="154">
        <v>1</v>
      </c>
      <c r="Q35" s="153">
        <v>16</v>
      </c>
      <c r="R35" s="153">
        <v>0</v>
      </c>
      <c r="S35" s="125">
        <v>0</v>
      </c>
      <c r="T35" s="68">
        <v>0</v>
      </c>
      <c r="U35" s="68">
        <v>0</v>
      </c>
      <c r="V35" s="68">
        <v>0</v>
      </c>
      <c r="W35" s="68">
        <v>0</v>
      </c>
      <c r="X35" s="68">
        <v>0</v>
      </c>
      <c r="Y35" s="68">
        <v>0</v>
      </c>
      <c r="Z35" s="125">
        <v>0</v>
      </c>
      <c r="AA35" s="68">
        <v>0</v>
      </c>
      <c r="AB35" s="68">
        <v>0</v>
      </c>
      <c r="AC35" s="68">
        <v>0</v>
      </c>
      <c r="AD35" s="68">
        <v>99.1</v>
      </c>
      <c r="AE35" s="68">
        <v>61.9</v>
      </c>
      <c r="AF35" s="68">
        <v>738</v>
      </c>
      <c r="AG35" s="68">
        <v>8.3000000000000007</v>
      </c>
      <c r="AH35" s="68">
        <v>34.799999999999997</v>
      </c>
      <c r="AI35" s="125">
        <v>0</v>
      </c>
      <c r="AJ35" s="68">
        <v>0</v>
      </c>
      <c r="AK35" s="127">
        <v>0.2</v>
      </c>
      <c r="AL35" s="68">
        <v>1.1000000000000001</v>
      </c>
      <c r="AM35" s="128">
        <v>0.6</v>
      </c>
      <c r="AN35" s="129">
        <f t="shared" si="3"/>
        <v>122.8</v>
      </c>
      <c r="AO35" s="163">
        <f t="shared" si="4"/>
        <v>7.6749999999999998</v>
      </c>
    </row>
    <row r="36" spans="1:41" x14ac:dyDescent="0.3">
      <c r="A36" s="78" t="s">
        <v>367</v>
      </c>
      <c r="B36" s="50" t="s">
        <v>42</v>
      </c>
      <c r="C36" s="50" t="s">
        <v>10</v>
      </c>
      <c r="D36" s="50">
        <v>6</v>
      </c>
      <c r="E36" s="160"/>
      <c r="F36" s="52" t="s">
        <v>340</v>
      </c>
      <c r="G36" s="68">
        <v>29</v>
      </c>
      <c r="H36" s="94">
        <f t="shared" si="0"/>
        <v>0</v>
      </c>
      <c r="I36" s="68">
        <v>29</v>
      </c>
      <c r="J36" s="133">
        <v>35</v>
      </c>
      <c r="K36" s="94">
        <f t="shared" si="1"/>
        <v>0</v>
      </c>
      <c r="L36" s="134">
        <v>35</v>
      </c>
      <c r="M36" s="68">
        <v>42</v>
      </c>
      <c r="N36" s="94">
        <f t="shared" si="2"/>
        <v>-3</v>
      </c>
      <c r="O36" s="68">
        <v>39</v>
      </c>
      <c r="P36" s="154">
        <v>0.98</v>
      </c>
      <c r="Q36" s="153">
        <v>16</v>
      </c>
      <c r="R36" s="153">
        <v>0</v>
      </c>
      <c r="S36" s="125">
        <v>0</v>
      </c>
      <c r="T36" s="68">
        <v>0</v>
      </c>
      <c r="U36" s="68">
        <v>0</v>
      </c>
      <c r="V36" s="68">
        <v>0</v>
      </c>
      <c r="W36" s="68">
        <v>0</v>
      </c>
      <c r="X36" s="68">
        <v>0</v>
      </c>
      <c r="Y36" s="68">
        <v>0</v>
      </c>
      <c r="Z36" s="125">
        <v>240</v>
      </c>
      <c r="AA36" s="68">
        <v>1046</v>
      </c>
      <c r="AB36" s="68">
        <v>5.7</v>
      </c>
      <c r="AC36" s="68">
        <v>50.9</v>
      </c>
      <c r="AD36" s="68">
        <v>38</v>
      </c>
      <c r="AE36" s="68">
        <v>29.9</v>
      </c>
      <c r="AF36" s="68">
        <v>231</v>
      </c>
      <c r="AG36" s="68">
        <v>0.8</v>
      </c>
      <c r="AH36" s="68">
        <v>12.6</v>
      </c>
      <c r="AI36" s="125">
        <v>199</v>
      </c>
      <c r="AJ36" s="68">
        <v>0</v>
      </c>
      <c r="AK36" s="127">
        <v>0.2</v>
      </c>
      <c r="AL36" s="68">
        <v>2</v>
      </c>
      <c r="AM36" s="128">
        <v>1.2</v>
      </c>
      <c r="AN36" s="129">
        <f t="shared" si="3"/>
        <v>164.70000000000002</v>
      </c>
      <c r="AO36" s="163">
        <f t="shared" si="4"/>
        <v>10.293750000000001</v>
      </c>
    </row>
    <row r="37" spans="1:41" x14ac:dyDescent="0.3">
      <c r="A37" s="78" t="s">
        <v>368</v>
      </c>
      <c r="B37" s="50" t="s">
        <v>42</v>
      </c>
      <c r="C37" s="50" t="s">
        <v>33</v>
      </c>
      <c r="D37" s="50">
        <v>6</v>
      </c>
      <c r="E37" s="160"/>
      <c r="F37" s="52" t="s">
        <v>340</v>
      </c>
      <c r="G37" s="68">
        <v>37</v>
      </c>
      <c r="H37" s="94">
        <f t="shared" si="0"/>
        <v>3</v>
      </c>
      <c r="I37" s="68">
        <v>40</v>
      </c>
      <c r="J37" s="133">
        <v>57</v>
      </c>
      <c r="K37" s="94">
        <f t="shared" si="1"/>
        <v>-15</v>
      </c>
      <c r="L37" s="134">
        <v>42</v>
      </c>
      <c r="M37" s="68">
        <v>61</v>
      </c>
      <c r="N37" s="94">
        <f t="shared" si="2"/>
        <v>-8</v>
      </c>
      <c r="O37" s="68">
        <v>53</v>
      </c>
      <c r="P37" s="154">
        <v>0.96</v>
      </c>
      <c r="Q37" s="153">
        <v>16</v>
      </c>
      <c r="R37" s="153">
        <v>0</v>
      </c>
      <c r="S37" s="125">
        <v>0</v>
      </c>
      <c r="T37" s="68">
        <v>0</v>
      </c>
      <c r="U37" s="68">
        <v>0</v>
      </c>
      <c r="V37" s="68">
        <v>0</v>
      </c>
      <c r="W37" s="68">
        <v>0</v>
      </c>
      <c r="X37" s="68">
        <v>0</v>
      </c>
      <c r="Y37" s="68">
        <v>0</v>
      </c>
      <c r="Z37" s="125">
        <v>217</v>
      </c>
      <c r="AA37" s="68">
        <v>958</v>
      </c>
      <c r="AB37" s="68">
        <v>6.4</v>
      </c>
      <c r="AC37" s="68">
        <v>47</v>
      </c>
      <c r="AD37" s="68">
        <v>14.9</v>
      </c>
      <c r="AE37" s="68">
        <v>12.2</v>
      </c>
      <c r="AF37" s="68">
        <v>99.4</v>
      </c>
      <c r="AG37" s="68">
        <v>0.6</v>
      </c>
      <c r="AH37" s="68">
        <v>6.9</v>
      </c>
      <c r="AI37" s="125">
        <v>0</v>
      </c>
      <c r="AJ37" s="68">
        <v>0</v>
      </c>
      <c r="AK37" s="127">
        <v>0.2</v>
      </c>
      <c r="AL37" s="68">
        <v>4.4000000000000004</v>
      </c>
      <c r="AM37" s="128">
        <v>2.6</v>
      </c>
      <c r="AN37" s="129">
        <f t="shared" si="3"/>
        <v>142.94</v>
      </c>
      <c r="AO37" s="163">
        <f t="shared" si="4"/>
        <v>8.9337499999999999</v>
      </c>
    </row>
    <row r="38" spans="1:41" x14ac:dyDescent="0.3">
      <c r="A38" s="78" t="s">
        <v>280</v>
      </c>
      <c r="B38" s="50" t="s">
        <v>43</v>
      </c>
      <c r="C38" s="50" t="s">
        <v>22</v>
      </c>
      <c r="D38" s="50">
        <v>9</v>
      </c>
      <c r="E38" s="160"/>
      <c r="F38" s="52" t="s">
        <v>340</v>
      </c>
      <c r="G38" s="68">
        <v>28</v>
      </c>
      <c r="H38" s="94">
        <f t="shared" si="0"/>
        <v>-2</v>
      </c>
      <c r="I38" s="68">
        <v>26</v>
      </c>
      <c r="J38" s="133">
        <v>29</v>
      </c>
      <c r="K38" s="94">
        <f t="shared" si="1"/>
        <v>1</v>
      </c>
      <c r="L38" s="134">
        <v>30</v>
      </c>
      <c r="M38" s="68">
        <v>26</v>
      </c>
      <c r="N38" s="94">
        <f t="shared" si="2"/>
        <v>0</v>
      </c>
      <c r="O38" s="68">
        <v>26</v>
      </c>
      <c r="P38" s="154">
        <v>1</v>
      </c>
      <c r="Q38" s="153">
        <v>16</v>
      </c>
      <c r="R38" s="153">
        <v>0</v>
      </c>
      <c r="S38" s="125">
        <v>0</v>
      </c>
      <c r="T38" s="68">
        <v>0</v>
      </c>
      <c r="U38" s="68">
        <v>0</v>
      </c>
      <c r="V38" s="68">
        <v>0</v>
      </c>
      <c r="W38" s="68">
        <v>0</v>
      </c>
      <c r="X38" s="68">
        <v>0</v>
      </c>
      <c r="Y38" s="68">
        <v>0</v>
      </c>
      <c r="Z38" s="125">
        <v>0</v>
      </c>
      <c r="AA38" s="68">
        <v>0</v>
      </c>
      <c r="AB38" s="68">
        <v>0</v>
      </c>
      <c r="AC38" s="68">
        <v>0</v>
      </c>
      <c r="AD38" s="68">
        <v>132</v>
      </c>
      <c r="AE38" s="68">
        <v>80.3</v>
      </c>
      <c r="AF38" s="68">
        <v>1141</v>
      </c>
      <c r="AG38" s="68">
        <v>4.4000000000000004</v>
      </c>
      <c r="AH38" s="68">
        <v>52.4</v>
      </c>
      <c r="AI38" s="125">
        <v>0</v>
      </c>
      <c r="AJ38" s="68">
        <v>0</v>
      </c>
      <c r="AK38" s="127">
        <v>0.1</v>
      </c>
      <c r="AL38" s="68">
        <v>1.8</v>
      </c>
      <c r="AM38" s="128">
        <v>1.1000000000000001</v>
      </c>
      <c r="AN38" s="129">
        <f t="shared" si="3"/>
        <v>138.5</v>
      </c>
      <c r="AO38" s="163">
        <f t="shared" si="4"/>
        <v>8.65625</v>
      </c>
    </row>
    <row r="39" spans="1:41" x14ac:dyDescent="0.3">
      <c r="A39" s="78" t="s">
        <v>265</v>
      </c>
      <c r="B39" s="50" t="s">
        <v>43</v>
      </c>
      <c r="C39" s="50" t="s">
        <v>30</v>
      </c>
      <c r="D39" s="50">
        <v>11</v>
      </c>
      <c r="E39" s="160"/>
      <c r="F39" s="52" t="s">
        <v>340</v>
      </c>
      <c r="G39" s="68">
        <v>30</v>
      </c>
      <c r="H39" s="94">
        <f t="shared" si="0"/>
        <v>0</v>
      </c>
      <c r="I39" s="68">
        <v>30</v>
      </c>
      <c r="J39" s="133">
        <v>30</v>
      </c>
      <c r="K39" s="94">
        <f t="shared" si="1"/>
        <v>1</v>
      </c>
      <c r="L39" s="134">
        <v>31</v>
      </c>
      <c r="M39" s="68">
        <v>22</v>
      </c>
      <c r="N39" s="94">
        <f t="shared" si="2"/>
        <v>3</v>
      </c>
      <c r="O39" s="68">
        <v>25</v>
      </c>
      <c r="P39" s="154">
        <v>1</v>
      </c>
      <c r="Q39" s="153">
        <v>16</v>
      </c>
      <c r="R39" s="153">
        <v>0</v>
      </c>
      <c r="S39" s="125">
        <v>0</v>
      </c>
      <c r="T39" s="68">
        <v>0</v>
      </c>
      <c r="U39" s="68">
        <v>0</v>
      </c>
      <c r="V39" s="68">
        <v>0</v>
      </c>
      <c r="W39" s="68">
        <v>0</v>
      </c>
      <c r="X39" s="68">
        <v>0</v>
      </c>
      <c r="Y39" s="68">
        <v>0</v>
      </c>
      <c r="Z39" s="125">
        <v>12.2</v>
      </c>
      <c r="AA39" s="68">
        <v>80.8</v>
      </c>
      <c r="AB39" s="68">
        <v>0.3</v>
      </c>
      <c r="AC39" s="68">
        <v>7.5</v>
      </c>
      <c r="AD39" s="68">
        <v>123</v>
      </c>
      <c r="AE39" s="68">
        <v>83.9</v>
      </c>
      <c r="AF39" s="68">
        <v>1157</v>
      </c>
      <c r="AG39" s="68">
        <v>6.2</v>
      </c>
      <c r="AH39" s="68">
        <v>53.1</v>
      </c>
      <c r="AI39" s="125">
        <v>171</v>
      </c>
      <c r="AJ39" s="68">
        <v>0</v>
      </c>
      <c r="AK39" s="127">
        <v>0.2</v>
      </c>
      <c r="AL39" s="68">
        <v>0.8</v>
      </c>
      <c r="AM39" s="128">
        <v>0.5</v>
      </c>
      <c r="AN39" s="129">
        <f t="shared" si="3"/>
        <v>162.18</v>
      </c>
      <c r="AO39" s="163">
        <f t="shared" si="4"/>
        <v>10.13625</v>
      </c>
    </row>
    <row r="40" spans="1:41" x14ac:dyDescent="0.3">
      <c r="A40" s="78" t="s">
        <v>293</v>
      </c>
      <c r="B40" s="50" t="s">
        <v>42</v>
      </c>
      <c r="C40" s="50" t="s">
        <v>30</v>
      </c>
      <c r="D40" s="50">
        <v>11</v>
      </c>
      <c r="E40" s="160"/>
      <c r="F40" s="52" t="s">
        <v>340</v>
      </c>
      <c r="G40" s="68">
        <v>32</v>
      </c>
      <c r="H40" s="94">
        <f t="shared" si="0"/>
        <v>2</v>
      </c>
      <c r="I40" s="68">
        <v>34</v>
      </c>
      <c r="J40" s="133">
        <v>28</v>
      </c>
      <c r="K40" s="94">
        <f t="shared" si="1"/>
        <v>-1</v>
      </c>
      <c r="L40" s="134">
        <v>27</v>
      </c>
      <c r="M40" s="68">
        <v>28</v>
      </c>
      <c r="N40" s="94">
        <f t="shared" si="2"/>
        <v>2</v>
      </c>
      <c r="O40" s="68">
        <v>30</v>
      </c>
      <c r="P40" s="154">
        <v>0.98</v>
      </c>
      <c r="Q40" s="153">
        <v>16</v>
      </c>
      <c r="R40" s="153">
        <v>0</v>
      </c>
      <c r="S40" s="125">
        <v>0</v>
      </c>
      <c r="T40" s="68">
        <v>0</v>
      </c>
      <c r="U40" s="68">
        <v>0</v>
      </c>
      <c r="V40" s="68">
        <v>0</v>
      </c>
      <c r="W40" s="68">
        <v>0</v>
      </c>
      <c r="X40" s="68">
        <v>0</v>
      </c>
      <c r="Y40" s="68">
        <v>0</v>
      </c>
      <c r="Z40" s="125">
        <v>224</v>
      </c>
      <c r="AA40" s="68">
        <v>927</v>
      </c>
      <c r="AB40" s="68">
        <v>9.6999999999999993</v>
      </c>
      <c r="AC40" s="68">
        <v>45.5</v>
      </c>
      <c r="AD40" s="68">
        <v>35.1</v>
      </c>
      <c r="AE40" s="68">
        <v>28.7</v>
      </c>
      <c r="AF40" s="68">
        <v>218</v>
      </c>
      <c r="AG40" s="68">
        <v>1.1000000000000001</v>
      </c>
      <c r="AH40" s="68">
        <v>12.1</v>
      </c>
      <c r="AI40" s="125">
        <v>0</v>
      </c>
      <c r="AJ40" s="68">
        <v>0</v>
      </c>
      <c r="AK40" s="127">
        <v>0.3</v>
      </c>
      <c r="AL40" s="68">
        <v>2.5</v>
      </c>
      <c r="AM40" s="128">
        <v>1.5</v>
      </c>
      <c r="AN40" s="129">
        <f t="shared" si="3"/>
        <v>176.9</v>
      </c>
      <c r="AO40" s="163">
        <f t="shared" si="4"/>
        <v>11.05625</v>
      </c>
    </row>
    <row r="41" spans="1:41" x14ac:dyDescent="0.3">
      <c r="A41" s="78" t="s">
        <v>198</v>
      </c>
      <c r="B41" s="50" t="s">
        <v>44</v>
      </c>
      <c r="C41" s="50" t="s">
        <v>30</v>
      </c>
      <c r="D41" s="50">
        <v>11</v>
      </c>
      <c r="E41" s="160"/>
      <c r="F41" s="52" t="s">
        <v>340</v>
      </c>
      <c r="G41" s="68">
        <v>36</v>
      </c>
      <c r="H41" s="94">
        <f t="shared" si="0"/>
        <v>2</v>
      </c>
      <c r="I41" s="68">
        <v>38</v>
      </c>
      <c r="J41" s="133">
        <v>51</v>
      </c>
      <c r="K41" s="94">
        <f t="shared" si="1"/>
        <v>0</v>
      </c>
      <c r="L41" s="134">
        <v>51</v>
      </c>
      <c r="M41" s="68">
        <v>56</v>
      </c>
      <c r="N41" s="94">
        <f t="shared" si="2"/>
        <v>-1</v>
      </c>
      <c r="O41" s="68">
        <v>55</v>
      </c>
      <c r="P41" s="154">
        <v>1</v>
      </c>
      <c r="Q41" s="153">
        <v>16</v>
      </c>
      <c r="R41" s="153">
        <v>0</v>
      </c>
      <c r="S41" s="125">
        <v>409</v>
      </c>
      <c r="T41" s="68">
        <v>174</v>
      </c>
      <c r="U41" s="68">
        <v>4960</v>
      </c>
      <c r="V41" s="68">
        <v>32.6</v>
      </c>
      <c r="W41" s="68">
        <v>13.4</v>
      </c>
      <c r="X41" s="68">
        <v>26.5</v>
      </c>
      <c r="Y41" s="68">
        <v>239</v>
      </c>
      <c r="Z41" s="125">
        <v>26.1</v>
      </c>
      <c r="AA41" s="68">
        <v>42.2</v>
      </c>
      <c r="AB41" s="68">
        <v>1</v>
      </c>
      <c r="AC41" s="68">
        <v>5.7</v>
      </c>
      <c r="AD41" s="68">
        <v>0</v>
      </c>
      <c r="AE41" s="68">
        <v>0</v>
      </c>
      <c r="AF41" s="68">
        <v>0</v>
      </c>
      <c r="AG41" s="68">
        <v>0</v>
      </c>
      <c r="AH41" s="68">
        <v>0</v>
      </c>
      <c r="AI41" s="125">
        <v>0</v>
      </c>
      <c r="AJ41" s="68">
        <v>0</v>
      </c>
      <c r="AK41" s="127">
        <v>0.9</v>
      </c>
      <c r="AL41" s="68">
        <v>6.1</v>
      </c>
      <c r="AM41" s="128">
        <v>3.6</v>
      </c>
      <c r="AN41" s="129">
        <f t="shared" si="3"/>
        <v>320.22000000000008</v>
      </c>
      <c r="AO41" s="163">
        <f t="shared" si="4"/>
        <v>20.013750000000005</v>
      </c>
    </row>
    <row r="42" spans="1:41" x14ac:dyDescent="0.3">
      <c r="A42" s="78" t="s">
        <v>333</v>
      </c>
      <c r="B42" s="50" t="s">
        <v>43</v>
      </c>
      <c r="C42" s="50" t="s">
        <v>35</v>
      </c>
      <c r="D42" s="50">
        <v>8</v>
      </c>
      <c r="E42" s="160"/>
      <c r="F42" s="52" t="s">
        <v>340</v>
      </c>
      <c r="G42" s="68">
        <v>24</v>
      </c>
      <c r="H42" s="94">
        <f t="shared" si="0"/>
        <v>3</v>
      </c>
      <c r="I42" s="68">
        <v>27</v>
      </c>
      <c r="J42" s="133">
        <v>31</v>
      </c>
      <c r="K42" s="94">
        <f t="shared" si="1"/>
        <v>1</v>
      </c>
      <c r="L42" s="134">
        <v>32</v>
      </c>
      <c r="M42" s="68">
        <v>31</v>
      </c>
      <c r="N42" s="94">
        <f t="shared" si="2"/>
        <v>0</v>
      </c>
      <c r="O42" s="68">
        <v>31</v>
      </c>
      <c r="P42" s="154">
        <v>0.99</v>
      </c>
      <c r="Q42" s="153">
        <v>16</v>
      </c>
      <c r="R42" s="153">
        <v>0</v>
      </c>
      <c r="S42" s="125">
        <v>0</v>
      </c>
      <c r="T42" s="68">
        <v>0</v>
      </c>
      <c r="U42" s="68">
        <v>0</v>
      </c>
      <c r="V42" s="68">
        <v>0</v>
      </c>
      <c r="W42" s="68">
        <v>0</v>
      </c>
      <c r="X42" s="68">
        <v>0</v>
      </c>
      <c r="Y42" s="68">
        <v>0</v>
      </c>
      <c r="Z42" s="125">
        <v>0</v>
      </c>
      <c r="AA42" s="68">
        <v>0</v>
      </c>
      <c r="AB42" s="68">
        <v>0</v>
      </c>
      <c r="AC42" s="68">
        <v>0</v>
      </c>
      <c r="AD42" s="68">
        <v>125</v>
      </c>
      <c r="AE42" s="68">
        <v>76.5</v>
      </c>
      <c r="AF42" s="68">
        <v>943</v>
      </c>
      <c r="AG42" s="68">
        <v>7.3</v>
      </c>
      <c r="AH42" s="68">
        <v>43.7</v>
      </c>
      <c r="AI42" s="125">
        <v>0</v>
      </c>
      <c r="AJ42" s="68">
        <v>0</v>
      </c>
      <c r="AK42" s="127">
        <v>0.2</v>
      </c>
      <c r="AL42" s="68">
        <v>0.6</v>
      </c>
      <c r="AM42" s="128">
        <v>0.4</v>
      </c>
      <c r="AN42" s="129">
        <f t="shared" si="3"/>
        <v>137.69999999999999</v>
      </c>
      <c r="AO42" s="163">
        <f t="shared" si="4"/>
        <v>8.6062499999999993</v>
      </c>
    </row>
    <row r="43" spans="1:41" x14ac:dyDescent="0.3">
      <c r="A43" s="78" t="s">
        <v>213</v>
      </c>
      <c r="B43" s="50" t="s">
        <v>43</v>
      </c>
      <c r="C43" s="50" t="s">
        <v>12</v>
      </c>
      <c r="D43" s="50">
        <v>10</v>
      </c>
      <c r="E43" s="160"/>
      <c r="F43" s="52" t="s">
        <v>340</v>
      </c>
      <c r="G43" s="68">
        <v>38</v>
      </c>
      <c r="H43" s="94">
        <f t="shared" si="0"/>
        <v>-2</v>
      </c>
      <c r="I43" s="68">
        <v>36</v>
      </c>
      <c r="J43" s="133">
        <v>38</v>
      </c>
      <c r="K43" s="94">
        <f t="shared" si="1"/>
        <v>0</v>
      </c>
      <c r="L43" s="134">
        <v>38</v>
      </c>
      <c r="M43" s="68">
        <v>35</v>
      </c>
      <c r="N43" s="94">
        <f t="shared" si="2"/>
        <v>1</v>
      </c>
      <c r="O43" s="68">
        <v>36</v>
      </c>
      <c r="P43" s="154">
        <v>0.99</v>
      </c>
      <c r="Q43" s="153">
        <v>16</v>
      </c>
      <c r="R43" s="153">
        <v>0</v>
      </c>
      <c r="S43" s="125">
        <v>0</v>
      </c>
      <c r="T43" s="68">
        <v>0</v>
      </c>
      <c r="U43" s="68">
        <v>0</v>
      </c>
      <c r="V43" s="68">
        <v>0</v>
      </c>
      <c r="W43" s="68">
        <v>0</v>
      </c>
      <c r="X43" s="68">
        <v>0</v>
      </c>
      <c r="Y43" s="68">
        <v>0</v>
      </c>
      <c r="Z43" s="125">
        <v>0</v>
      </c>
      <c r="AA43" s="68">
        <v>0</v>
      </c>
      <c r="AB43" s="68">
        <v>0</v>
      </c>
      <c r="AC43" s="68">
        <v>0</v>
      </c>
      <c r="AD43" s="68">
        <v>115</v>
      </c>
      <c r="AE43" s="68">
        <v>71.7</v>
      </c>
      <c r="AF43" s="68">
        <v>904</v>
      </c>
      <c r="AG43" s="68">
        <v>8.4</v>
      </c>
      <c r="AH43" s="68">
        <v>42.1</v>
      </c>
      <c r="AI43" s="125">
        <v>0</v>
      </c>
      <c r="AJ43" s="68">
        <v>0</v>
      </c>
      <c r="AK43" s="127">
        <v>0.2</v>
      </c>
      <c r="AL43" s="68">
        <v>1.7</v>
      </c>
      <c r="AM43" s="128">
        <v>1</v>
      </c>
      <c r="AN43" s="129">
        <f t="shared" si="3"/>
        <v>139.20000000000002</v>
      </c>
      <c r="AO43" s="163">
        <f t="shared" si="4"/>
        <v>8.7000000000000011</v>
      </c>
    </row>
    <row r="44" spans="1:41" x14ac:dyDescent="0.3">
      <c r="A44" s="78" t="s">
        <v>288</v>
      </c>
      <c r="B44" s="50" t="s">
        <v>43</v>
      </c>
      <c r="C44" s="50" t="s">
        <v>27</v>
      </c>
      <c r="D44" s="50">
        <v>5</v>
      </c>
      <c r="E44" s="160" t="s">
        <v>424</v>
      </c>
      <c r="F44" s="52" t="s">
        <v>340</v>
      </c>
      <c r="G44" s="68">
        <v>300</v>
      </c>
      <c r="H44" s="94">
        <f t="shared" si="0"/>
        <v>0</v>
      </c>
      <c r="I44" s="68">
        <v>300</v>
      </c>
      <c r="J44" s="133">
        <v>300</v>
      </c>
      <c r="K44" s="94">
        <f t="shared" si="1"/>
        <v>0</v>
      </c>
      <c r="L44" s="134">
        <v>300</v>
      </c>
      <c r="M44" s="68">
        <v>300</v>
      </c>
      <c r="N44" s="94">
        <f t="shared" si="2"/>
        <v>0</v>
      </c>
      <c r="O44" s="68">
        <v>300</v>
      </c>
      <c r="P44" s="154">
        <v>0</v>
      </c>
      <c r="Q44" s="153">
        <v>0</v>
      </c>
      <c r="R44" s="153">
        <v>0</v>
      </c>
      <c r="S44" s="125">
        <v>0</v>
      </c>
      <c r="T44" s="68">
        <v>0</v>
      </c>
      <c r="U44" s="68">
        <v>0</v>
      </c>
      <c r="V44" s="68">
        <v>0</v>
      </c>
      <c r="W44" s="68">
        <v>0</v>
      </c>
      <c r="X44" s="68">
        <v>0</v>
      </c>
      <c r="Y44" s="68">
        <v>0</v>
      </c>
      <c r="Z44" s="125">
        <v>0</v>
      </c>
      <c r="AA44" s="68">
        <v>0</v>
      </c>
      <c r="AB44" s="68">
        <v>0</v>
      </c>
      <c r="AC44" s="68">
        <v>0</v>
      </c>
      <c r="AD44" s="68">
        <v>0</v>
      </c>
      <c r="AE44" s="68">
        <v>0</v>
      </c>
      <c r="AF44" s="68">
        <v>0</v>
      </c>
      <c r="AG44" s="68">
        <v>0</v>
      </c>
      <c r="AH44" s="68">
        <v>0</v>
      </c>
      <c r="AI44" s="125">
        <v>0</v>
      </c>
      <c r="AJ44" s="68">
        <v>0</v>
      </c>
      <c r="AK44" s="127">
        <v>0</v>
      </c>
      <c r="AL44" s="68">
        <v>0</v>
      </c>
      <c r="AM44" s="128">
        <v>0</v>
      </c>
      <c r="AN44" s="129">
        <f t="shared" si="3"/>
        <v>0</v>
      </c>
      <c r="AO44" s="163" t="str">
        <f t="shared" si="4"/>
        <v>-</v>
      </c>
    </row>
    <row r="45" spans="1:41" x14ac:dyDescent="0.3">
      <c r="A45" s="78" t="s">
        <v>260</v>
      </c>
      <c r="B45" s="50" t="s">
        <v>43</v>
      </c>
      <c r="C45" s="50" t="s">
        <v>11</v>
      </c>
      <c r="D45" s="50">
        <v>7</v>
      </c>
      <c r="E45" s="160" t="s">
        <v>427</v>
      </c>
      <c r="F45" s="52" t="s">
        <v>340</v>
      </c>
      <c r="G45" s="68">
        <v>39</v>
      </c>
      <c r="H45" s="94">
        <f t="shared" si="0"/>
        <v>-2</v>
      </c>
      <c r="I45" s="68">
        <v>37</v>
      </c>
      <c r="J45" s="133">
        <v>33</v>
      </c>
      <c r="K45" s="94">
        <f t="shared" si="1"/>
        <v>3</v>
      </c>
      <c r="L45" s="134">
        <v>36</v>
      </c>
      <c r="M45" s="68">
        <v>34</v>
      </c>
      <c r="N45" s="94">
        <f t="shared" si="2"/>
        <v>1</v>
      </c>
      <c r="O45" s="68">
        <v>35</v>
      </c>
      <c r="P45" s="154">
        <v>1</v>
      </c>
      <c r="Q45" s="153">
        <v>16</v>
      </c>
      <c r="R45" s="153">
        <v>0</v>
      </c>
      <c r="S45" s="125">
        <v>0</v>
      </c>
      <c r="T45" s="68">
        <v>0</v>
      </c>
      <c r="U45" s="68">
        <v>0</v>
      </c>
      <c r="V45" s="68">
        <v>0</v>
      </c>
      <c r="W45" s="68">
        <v>0</v>
      </c>
      <c r="X45" s="68">
        <v>0</v>
      </c>
      <c r="Y45" s="68">
        <v>0</v>
      </c>
      <c r="Z45" s="125">
        <v>9</v>
      </c>
      <c r="AA45" s="68">
        <v>59.6</v>
      </c>
      <c r="AB45" s="68">
        <v>0.2</v>
      </c>
      <c r="AC45" s="68">
        <v>6.5</v>
      </c>
      <c r="AD45" s="68">
        <v>122</v>
      </c>
      <c r="AE45" s="68">
        <v>79.2</v>
      </c>
      <c r="AF45" s="68">
        <v>1101</v>
      </c>
      <c r="AG45" s="68">
        <v>6.8</v>
      </c>
      <c r="AH45" s="68">
        <v>50.6</v>
      </c>
      <c r="AI45" s="125">
        <v>0</v>
      </c>
      <c r="AJ45" s="68">
        <v>0</v>
      </c>
      <c r="AK45" s="127">
        <v>0.2</v>
      </c>
      <c r="AL45" s="68">
        <v>0.9</v>
      </c>
      <c r="AM45" s="128">
        <v>0.5</v>
      </c>
      <c r="AN45" s="129">
        <f t="shared" si="3"/>
        <v>157.46</v>
      </c>
      <c r="AO45" s="163">
        <f t="shared" si="4"/>
        <v>9.8412500000000005</v>
      </c>
    </row>
    <row r="46" spans="1:41" x14ac:dyDescent="0.3">
      <c r="A46" s="78" t="s">
        <v>275</v>
      </c>
      <c r="B46" s="50" t="s">
        <v>44</v>
      </c>
      <c r="C46" s="50" t="s">
        <v>26</v>
      </c>
      <c r="D46" s="50">
        <v>11</v>
      </c>
      <c r="E46" s="160"/>
      <c r="F46" s="52" t="s">
        <v>340</v>
      </c>
      <c r="G46" s="68">
        <v>43</v>
      </c>
      <c r="H46" s="94">
        <f t="shared" si="0"/>
        <v>-1</v>
      </c>
      <c r="I46" s="68">
        <v>42</v>
      </c>
      <c r="J46" s="133">
        <v>58</v>
      </c>
      <c r="K46" s="94">
        <f t="shared" si="1"/>
        <v>-6</v>
      </c>
      <c r="L46" s="134">
        <v>52</v>
      </c>
      <c r="M46" s="68">
        <v>59</v>
      </c>
      <c r="N46" s="94">
        <f t="shared" si="2"/>
        <v>1</v>
      </c>
      <c r="O46" s="68">
        <v>60</v>
      </c>
      <c r="P46" s="154">
        <v>1</v>
      </c>
      <c r="Q46" s="153">
        <v>16</v>
      </c>
      <c r="R46" s="153">
        <v>0</v>
      </c>
      <c r="S46" s="125">
        <v>379</v>
      </c>
      <c r="T46" s="68">
        <v>172</v>
      </c>
      <c r="U46" s="68">
        <v>4501</v>
      </c>
      <c r="V46" s="68">
        <v>28.7</v>
      </c>
      <c r="W46" s="68">
        <v>12.9</v>
      </c>
      <c r="X46" s="68">
        <v>42.9</v>
      </c>
      <c r="Y46" s="68">
        <v>218</v>
      </c>
      <c r="Z46" s="125">
        <v>33.799999999999997</v>
      </c>
      <c r="AA46" s="68">
        <v>101</v>
      </c>
      <c r="AB46" s="68">
        <v>0.6</v>
      </c>
      <c r="AC46" s="68">
        <v>8.4</v>
      </c>
      <c r="AD46" s="68">
        <v>0</v>
      </c>
      <c r="AE46" s="68">
        <v>0</v>
      </c>
      <c r="AF46" s="68">
        <v>0</v>
      </c>
      <c r="AG46" s="68">
        <v>0</v>
      </c>
      <c r="AH46" s="68">
        <v>0</v>
      </c>
      <c r="AI46" s="125">
        <v>0</v>
      </c>
      <c r="AJ46" s="68">
        <v>0</v>
      </c>
      <c r="AK46" s="127">
        <v>0.8</v>
      </c>
      <c r="AL46" s="68">
        <v>8.6999999999999993</v>
      </c>
      <c r="AM46" s="128">
        <v>5.0999999999999996</v>
      </c>
      <c r="AN46" s="129">
        <f t="shared" si="3"/>
        <v>287.04000000000008</v>
      </c>
      <c r="AO46" s="163">
        <f t="shared" si="4"/>
        <v>17.940000000000005</v>
      </c>
    </row>
    <row r="47" spans="1:41" x14ac:dyDescent="0.3">
      <c r="A47" s="78" t="s">
        <v>296</v>
      </c>
      <c r="B47" s="50" t="s">
        <v>42</v>
      </c>
      <c r="C47" s="50" t="s">
        <v>21</v>
      </c>
      <c r="D47" s="50">
        <v>10</v>
      </c>
      <c r="E47" s="160"/>
      <c r="F47" s="52" t="s">
        <v>340</v>
      </c>
      <c r="G47" s="68">
        <v>44</v>
      </c>
      <c r="H47" s="94">
        <f t="shared" si="0"/>
        <v>-1</v>
      </c>
      <c r="I47" s="68">
        <v>43</v>
      </c>
      <c r="J47" s="133">
        <v>39</v>
      </c>
      <c r="K47" s="94">
        <f t="shared" si="1"/>
        <v>0</v>
      </c>
      <c r="L47" s="134">
        <v>39</v>
      </c>
      <c r="M47" s="68">
        <v>53</v>
      </c>
      <c r="N47" s="94">
        <f t="shared" si="2"/>
        <v>3</v>
      </c>
      <c r="O47" s="68">
        <v>56</v>
      </c>
      <c r="P47" s="154">
        <v>0.97</v>
      </c>
      <c r="Q47" s="153">
        <v>16</v>
      </c>
      <c r="R47" s="153">
        <v>0</v>
      </c>
      <c r="S47" s="125">
        <v>0</v>
      </c>
      <c r="T47" s="68">
        <v>0</v>
      </c>
      <c r="U47" s="68">
        <v>0</v>
      </c>
      <c r="V47" s="68">
        <v>0</v>
      </c>
      <c r="W47" s="68">
        <v>0</v>
      </c>
      <c r="X47" s="68">
        <v>0</v>
      </c>
      <c r="Y47" s="68">
        <v>0</v>
      </c>
      <c r="Z47" s="125">
        <v>250</v>
      </c>
      <c r="AA47" s="68">
        <v>1043</v>
      </c>
      <c r="AB47" s="68">
        <v>8.4</v>
      </c>
      <c r="AC47" s="68">
        <v>50.8</v>
      </c>
      <c r="AD47" s="68">
        <v>28.6</v>
      </c>
      <c r="AE47" s="68">
        <v>22.6</v>
      </c>
      <c r="AF47" s="68">
        <v>179</v>
      </c>
      <c r="AG47" s="68">
        <v>0.6</v>
      </c>
      <c r="AH47" s="68">
        <v>10.4</v>
      </c>
      <c r="AI47" s="125">
        <v>0</v>
      </c>
      <c r="AJ47" s="68">
        <v>0</v>
      </c>
      <c r="AK47" s="127">
        <v>0.2</v>
      </c>
      <c r="AL47" s="68">
        <v>2.2999999999999998</v>
      </c>
      <c r="AM47" s="128">
        <v>1.4</v>
      </c>
      <c r="AN47" s="129">
        <f t="shared" si="3"/>
        <v>173.79999999999998</v>
      </c>
      <c r="AO47" s="163">
        <f t="shared" si="4"/>
        <v>10.862499999999999</v>
      </c>
    </row>
    <row r="48" spans="1:41" x14ac:dyDescent="0.3">
      <c r="A48" s="78" t="s">
        <v>208</v>
      </c>
      <c r="B48" s="50" t="s">
        <v>42</v>
      </c>
      <c r="C48" s="50" t="s">
        <v>16</v>
      </c>
      <c r="D48" s="50">
        <v>9</v>
      </c>
      <c r="E48" s="160"/>
      <c r="F48" s="52" t="s">
        <v>340</v>
      </c>
      <c r="G48" s="68">
        <v>40</v>
      </c>
      <c r="H48" s="94">
        <f t="shared" si="0"/>
        <v>1</v>
      </c>
      <c r="I48" s="68">
        <v>41</v>
      </c>
      <c r="J48" s="133">
        <v>42</v>
      </c>
      <c r="K48" s="94">
        <f t="shared" si="1"/>
        <v>-1</v>
      </c>
      <c r="L48" s="134">
        <v>41</v>
      </c>
      <c r="M48" s="68">
        <v>32</v>
      </c>
      <c r="N48" s="94">
        <f t="shared" si="2"/>
        <v>1</v>
      </c>
      <c r="O48" s="68">
        <v>33</v>
      </c>
      <c r="P48" s="154">
        <v>0.97</v>
      </c>
      <c r="Q48" s="153">
        <v>16</v>
      </c>
      <c r="R48" s="153">
        <v>0</v>
      </c>
      <c r="S48" s="125">
        <v>0</v>
      </c>
      <c r="T48" s="68">
        <v>0</v>
      </c>
      <c r="U48" s="68">
        <v>0</v>
      </c>
      <c r="V48" s="68">
        <v>0</v>
      </c>
      <c r="W48" s="68">
        <v>0</v>
      </c>
      <c r="X48" s="68">
        <v>0</v>
      </c>
      <c r="Y48" s="68">
        <v>0</v>
      </c>
      <c r="Z48" s="125">
        <v>189</v>
      </c>
      <c r="AA48" s="68">
        <v>742</v>
      </c>
      <c r="AB48" s="68">
        <v>4.5</v>
      </c>
      <c r="AC48" s="68">
        <v>37.299999999999997</v>
      </c>
      <c r="AD48" s="68">
        <v>65.8</v>
      </c>
      <c r="AE48" s="68">
        <v>51.8</v>
      </c>
      <c r="AF48" s="68">
        <v>471</v>
      </c>
      <c r="AG48" s="68">
        <v>1.8</v>
      </c>
      <c r="AH48" s="68">
        <v>23.2</v>
      </c>
      <c r="AI48" s="125">
        <v>0</v>
      </c>
      <c r="AJ48" s="68">
        <v>0</v>
      </c>
      <c r="AK48" s="127">
        <v>0.2</v>
      </c>
      <c r="AL48" s="68">
        <v>1.7</v>
      </c>
      <c r="AM48" s="128">
        <v>1</v>
      </c>
      <c r="AN48" s="129">
        <f t="shared" si="3"/>
        <v>157.50000000000003</v>
      </c>
      <c r="AO48" s="163">
        <f t="shared" si="4"/>
        <v>9.8437500000000018</v>
      </c>
    </row>
    <row r="49" spans="1:41" x14ac:dyDescent="0.3">
      <c r="A49" s="78" t="s">
        <v>193</v>
      </c>
      <c r="B49" s="50" t="s">
        <v>44</v>
      </c>
      <c r="C49" s="50" t="s">
        <v>11</v>
      </c>
      <c r="D49" s="50">
        <v>7</v>
      </c>
      <c r="E49" s="160"/>
      <c r="F49" s="52" t="s">
        <v>340</v>
      </c>
      <c r="G49" s="68">
        <v>45</v>
      </c>
      <c r="H49" s="94">
        <f t="shared" si="0"/>
        <v>0</v>
      </c>
      <c r="I49" s="68">
        <v>45</v>
      </c>
      <c r="J49" s="133">
        <v>44</v>
      </c>
      <c r="K49" s="94">
        <f t="shared" si="1"/>
        <v>0</v>
      </c>
      <c r="L49" s="134">
        <v>44</v>
      </c>
      <c r="M49" s="68">
        <v>58</v>
      </c>
      <c r="N49" s="94">
        <f t="shared" si="2"/>
        <v>1</v>
      </c>
      <c r="O49" s="68">
        <v>59</v>
      </c>
      <c r="P49" s="154">
        <v>1</v>
      </c>
      <c r="Q49" s="153">
        <v>16</v>
      </c>
      <c r="R49" s="153">
        <v>0</v>
      </c>
      <c r="S49" s="125">
        <v>387</v>
      </c>
      <c r="T49" s="68">
        <v>191</v>
      </c>
      <c r="U49" s="68">
        <v>4558</v>
      </c>
      <c r="V49" s="68">
        <v>33.799999999999997</v>
      </c>
      <c r="W49" s="68">
        <v>13.3</v>
      </c>
      <c r="X49" s="68">
        <v>17.7</v>
      </c>
      <c r="Y49" s="68">
        <v>220</v>
      </c>
      <c r="Z49" s="125">
        <v>23.9</v>
      </c>
      <c r="AA49" s="68">
        <v>-5.8</v>
      </c>
      <c r="AB49" s="68">
        <v>0.7</v>
      </c>
      <c r="AC49" s="68">
        <v>3.5</v>
      </c>
      <c r="AD49" s="68">
        <v>0</v>
      </c>
      <c r="AE49" s="68">
        <v>0</v>
      </c>
      <c r="AF49" s="68">
        <v>0</v>
      </c>
      <c r="AG49" s="68">
        <v>0</v>
      </c>
      <c r="AH49" s="68">
        <v>0</v>
      </c>
      <c r="AI49" s="125">
        <v>0</v>
      </c>
      <c r="AJ49" s="68">
        <v>0</v>
      </c>
      <c r="AK49" s="127">
        <v>0.9</v>
      </c>
      <c r="AL49" s="68">
        <v>4.0999999999999996</v>
      </c>
      <c r="AM49" s="128">
        <v>2.4</v>
      </c>
      <c r="AN49" s="129">
        <f t="shared" si="3"/>
        <v>304.83999999999997</v>
      </c>
      <c r="AO49" s="163">
        <f t="shared" si="4"/>
        <v>19.052499999999998</v>
      </c>
    </row>
    <row r="50" spans="1:41" x14ac:dyDescent="0.3">
      <c r="A50" s="78" t="s">
        <v>203</v>
      </c>
      <c r="B50" s="50" t="s">
        <v>42</v>
      </c>
      <c r="C50" s="50" t="s">
        <v>40</v>
      </c>
      <c r="D50" s="50">
        <v>8</v>
      </c>
      <c r="E50" s="160"/>
      <c r="F50" s="52" t="s">
        <v>340</v>
      </c>
      <c r="G50" s="68">
        <v>42</v>
      </c>
      <c r="H50" s="94">
        <f t="shared" si="0"/>
        <v>-3</v>
      </c>
      <c r="I50" s="68">
        <v>39</v>
      </c>
      <c r="J50" s="133">
        <v>32</v>
      </c>
      <c r="K50" s="94">
        <f t="shared" si="1"/>
        <v>-3</v>
      </c>
      <c r="L50" s="134">
        <v>29</v>
      </c>
      <c r="M50" s="68">
        <v>40</v>
      </c>
      <c r="N50" s="94">
        <f t="shared" si="2"/>
        <v>2</v>
      </c>
      <c r="O50" s="68">
        <v>42</v>
      </c>
      <c r="P50" s="154">
        <v>0.98</v>
      </c>
      <c r="Q50" s="153">
        <v>16</v>
      </c>
      <c r="R50" s="153">
        <v>0</v>
      </c>
      <c r="S50" s="125">
        <v>0</v>
      </c>
      <c r="T50" s="68">
        <v>0</v>
      </c>
      <c r="U50" s="68">
        <v>0</v>
      </c>
      <c r="V50" s="68">
        <v>0</v>
      </c>
      <c r="W50" s="68">
        <v>0</v>
      </c>
      <c r="X50" s="68">
        <v>0</v>
      </c>
      <c r="Y50" s="68">
        <v>0</v>
      </c>
      <c r="Z50" s="125">
        <v>245</v>
      </c>
      <c r="AA50" s="68">
        <v>1043</v>
      </c>
      <c r="AB50" s="68">
        <v>7.3</v>
      </c>
      <c r="AC50" s="68">
        <v>50.8</v>
      </c>
      <c r="AD50" s="68">
        <v>27.1</v>
      </c>
      <c r="AE50" s="68">
        <v>21.3</v>
      </c>
      <c r="AF50" s="68">
        <v>165</v>
      </c>
      <c r="AG50" s="68">
        <v>0.6</v>
      </c>
      <c r="AH50" s="68">
        <v>9.8000000000000007</v>
      </c>
      <c r="AI50" s="125">
        <v>0</v>
      </c>
      <c r="AJ50" s="68">
        <v>0</v>
      </c>
      <c r="AK50" s="127">
        <v>0.2</v>
      </c>
      <c r="AL50" s="68">
        <v>2.2999999999999998</v>
      </c>
      <c r="AM50" s="128">
        <v>1.3</v>
      </c>
      <c r="AN50" s="129">
        <f t="shared" si="3"/>
        <v>166</v>
      </c>
      <c r="AO50" s="163">
        <f t="shared" si="4"/>
        <v>10.375</v>
      </c>
    </row>
    <row r="51" spans="1:41" x14ac:dyDescent="0.3">
      <c r="A51" s="78" t="s">
        <v>297</v>
      </c>
      <c r="B51" s="50" t="s">
        <v>42</v>
      </c>
      <c r="C51" s="50" t="s">
        <v>27</v>
      </c>
      <c r="D51" s="50">
        <v>5</v>
      </c>
      <c r="E51" s="160"/>
      <c r="F51" s="52" t="s">
        <v>340</v>
      </c>
      <c r="G51" s="68">
        <v>47</v>
      </c>
      <c r="H51" s="94">
        <f t="shared" si="0"/>
        <v>-1</v>
      </c>
      <c r="I51" s="68">
        <v>46</v>
      </c>
      <c r="J51" s="133">
        <v>37</v>
      </c>
      <c r="K51" s="94">
        <f t="shared" si="1"/>
        <v>0</v>
      </c>
      <c r="L51" s="134">
        <v>37</v>
      </c>
      <c r="M51" s="68">
        <v>38</v>
      </c>
      <c r="N51" s="94">
        <f t="shared" si="2"/>
        <v>2</v>
      </c>
      <c r="O51" s="68">
        <v>40</v>
      </c>
      <c r="P51" s="154">
        <v>0.96</v>
      </c>
      <c r="Q51" s="153">
        <v>16</v>
      </c>
      <c r="R51" s="153">
        <v>0</v>
      </c>
      <c r="S51" s="125">
        <v>0</v>
      </c>
      <c r="T51" s="68">
        <v>0</v>
      </c>
      <c r="U51" s="68">
        <v>0</v>
      </c>
      <c r="V51" s="68">
        <v>0</v>
      </c>
      <c r="W51" s="68">
        <v>0</v>
      </c>
      <c r="X51" s="68">
        <v>0</v>
      </c>
      <c r="Y51" s="68">
        <v>0</v>
      </c>
      <c r="Z51" s="125">
        <v>235</v>
      </c>
      <c r="AA51" s="68">
        <v>1079</v>
      </c>
      <c r="AB51" s="68">
        <v>5.2</v>
      </c>
      <c r="AC51" s="68">
        <v>52.4</v>
      </c>
      <c r="AD51" s="68">
        <v>33.4</v>
      </c>
      <c r="AE51" s="68">
        <v>26.6</v>
      </c>
      <c r="AF51" s="68">
        <v>185</v>
      </c>
      <c r="AG51" s="68">
        <v>0.9</v>
      </c>
      <c r="AH51" s="68">
        <v>10.6</v>
      </c>
      <c r="AI51" s="125">
        <v>0</v>
      </c>
      <c r="AJ51" s="68">
        <v>0</v>
      </c>
      <c r="AK51" s="127">
        <v>0.2</v>
      </c>
      <c r="AL51" s="68">
        <v>2.6</v>
      </c>
      <c r="AM51" s="128">
        <v>1.6</v>
      </c>
      <c r="AN51" s="129">
        <f t="shared" si="3"/>
        <v>160.20000000000005</v>
      </c>
      <c r="AO51" s="163">
        <f t="shared" si="4"/>
        <v>10.012500000000003</v>
      </c>
    </row>
    <row r="52" spans="1:41" x14ac:dyDescent="0.3">
      <c r="A52" s="78" t="s">
        <v>369</v>
      </c>
      <c r="B52" s="50" t="s">
        <v>42</v>
      </c>
      <c r="C52" s="50" t="s">
        <v>29</v>
      </c>
      <c r="D52" s="50">
        <v>6</v>
      </c>
      <c r="E52" s="160" t="s">
        <v>428</v>
      </c>
      <c r="F52" s="52" t="s">
        <v>340</v>
      </c>
      <c r="G52" s="68">
        <v>66</v>
      </c>
      <c r="H52" s="94">
        <f t="shared" si="0"/>
        <v>1</v>
      </c>
      <c r="I52" s="68">
        <v>67</v>
      </c>
      <c r="J52" s="133">
        <v>62</v>
      </c>
      <c r="K52" s="94">
        <f t="shared" si="1"/>
        <v>-1</v>
      </c>
      <c r="L52" s="134">
        <v>61</v>
      </c>
      <c r="M52" s="68">
        <v>62</v>
      </c>
      <c r="N52" s="94">
        <f t="shared" si="2"/>
        <v>0</v>
      </c>
      <c r="O52" s="68">
        <v>62</v>
      </c>
      <c r="P52" s="154">
        <v>0.94</v>
      </c>
      <c r="Q52" s="153">
        <v>16</v>
      </c>
      <c r="R52" s="153">
        <v>0</v>
      </c>
      <c r="S52" s="125">
        <v>0</v>
      </c>
      <c r="T52" s="68">
        <v>0</v>
      </c>
      <c r="U52" s="68">
        <v>0</v>
      </c>
      <c r="V52" s="68">
        <v>0</v>
      </c>
      <c r="W52" s="68">
        <v>0</v>
      </c>
      <c r="X52" s="68">
        <v>0</v>
      </c>
      <c r="Y52" s="68">
        <v>0</v>
      </c>
      <c r="Z52" s="125">
        <v>235</v>
      </c>
      <c r="AA52" s="68">
        <v>1077</v>
      </c>
      <c r="AB52" s="68">
        <v>6.6</v>
      </c>
      <c r="AC52" s="68">
        <v>52.3</v>
      </c>
      <c r="AD52" s="68">
        <v>27.9</v>
      </c>
      <c r="AE52" s="68">
        <v>22.7</v>
      </c>
      <c r="AF52" s="68">
        <v>182</v>
      </c>
      <c r="AG52" s="68">
        <v>0.7</v>
      </c>
      <c r="AH52" s="68">
        <v>10.5</v>
      </c>
      <c r="AI52" s="125">
        <v>0</v>
      </c>
      <c r="AJ52" s="68">
        <v>0</v>
      </c>
      <c r="AK52" s="127">
        <v>0.2</v>
      </c>
      <c r="AL52" s="68">
        <v>3.1</v>
      </c>
      <c r="AM52" s="128">
        <v>1.8</v>
      </c>
      <c r="AN52" s="129">
        <f t="shared" si="3"/>
        <v>166.5</v>
      </c>
      <c r="AO52" s="163">
        <f t="shared" si="4"/>
        <v>10.40625</v>
      </c>
    </row>
    <row r="53" spans="1:41" x14ac:dyDescent="0.3">
      <c r="A53" s="78" t="s">
        <v>370</v>
      </c>
      <c r="B53" s="50" t="s">
        <v>45</v>
      </c>
      <c r="C53" s="50" t="s">
        <v>34</v>
      </c>
      <c r="D53" s="50">
        <v>9</v>
      </c>
      <c r="E53" s="160" t="s">
        <v>459</v>
      </c>
      <c r="F53" s="52" t="s">
        <v>340</v>
      </c>
      <c r="G53" s="68">
        <v>49</v>
      </c>
      <c r="H53" s="94">
        <f t="shared" si="0"/>
        <v>2</v>
      </c>
      <c r="I53" s="68">
        <v>51</v>
      </c>
      <c r="J53" s="133">
        <v>48</v>
      </c>
      <c r="K53" s="94">
        <f t="shared" si="1"/>
        <v>-2</v>
      </c>
      <c r="L53" s="134">
        <v>46</v>
      </c>
      <c r="M53" s="68">
        <v>54</v>
      </c>
      <c r="N53" s="94">
        <f t="shared" si="2"/>
        <v>3</v>
      </c>
      <c r="O53" s="68">
        <v>57</v>
      </c>
      <c r="P53" s="154">
        <v>0.99</v>
      </c>
      <c r="Q53" s="153">
        <v>16</v>
      </c>
      <c r="R53" s="153">
        <v>0</v>
      </c>
      <c r="S53" s="125">
        <v>0</v>
      </c>
      <c r="T53" s="68">
        <v>0</v>
      </c>
      <c r="U53" s="68">
        <v>0</v>
      </c>
      <c r="V53" s="68">
        <v>0</v>
      </c>
      <c r="W53" s="68">
        <v>0</v>
      </c>
      <c r="X53" s="68">
        <v>0</v>
      </c>
      <c r="Y53" s="68">
        <v>0</v>
      </c>
      <c r="Z53" s="125">
        <v>0</v>
      </c>
      <c r="AA53" s="68">
        <v>0</v>
      </c>
      <c r="AB53" s="68">
        <v>0</v>
      </c>
      <c r="AC53" s="68">
        <v>0</v>
      </c>
      <c r="AD53" s="68">
        <v>109</v>
      </c>
      <c r="AE53" s="68">
        <v>76.599999999999994</v>
      </c>
      <c r="AF53" s="68">
        <v>830</v>
      </c>
      <c r="AG53" s="68">
        <v>5.8</v>
      </c>
      <c r="AH53" s="68">
        <v>38.799999999999997</v>
      </c>
      <c r="AI53" s="125">
        <v>0</v>
      </c>
      <c r="AJ53" s="68">
        <v>0</v>
      </c>
      <c r="AK53" s="127">
        <v>0.2</v>
      </c>
      <c r="AL53" s="68">
        <v>1.8</v>
      </c>
      <c r="AM53" s="128">
        <v>1</v>
      </c>
      <c r="AN53" s="129">
        <f t="shared" si="3"/>
        <v>116.2</v>
      </c>
      <c r="AO53" s="163">
        <f t="shared" si="4"/>
        <v>7.2625000000000002</v>
      </c>
    </row>
    <row r="54" spans="1:41" x14ac:dyDescent="0.3">
      <c r="A54" s="78" t="s">
        <v>210</v>
      </c>
      <c r="B54" s="50" t="s">
        <v>42</v>
      </c>
      <c r="C54" s="50" t="s">
        <v>30</v>
      </c>
      <c r="D54" s="50">
        <v>11</v>
      </c>
      <c r="E54" s="160" t="s">
        <v>429</v>
      </c>
      <c r="F54" s="52" t="s">
        <v>340</v>
      </c>
      <c r="G54" s="68">
        <v>61</v>
      </c>
      <c r="H54" s="94">
        <f t="shared" si="0"/>
        <v>-2</v>
      </c>
      <c r="I54" s="68">
        <v>59</v>
      </c>
      <c r="J54" s="133">
        <v>65</v>
      </c>
      <c r="K54" s="94">
        <f t="shared" si="1"/>
        <v>-11</v>
      </c>
      <c r="L54" s="134">
        <v>54</v>
      </c>
      <c r="M54" s="68">
        <v>36</v>
      </c>
      <c r="N54" s="94">
        <f t="shared" si="2"/>
        <v>-2</v>
      </c>
      <c r="O54" s="68">
        <v>34</v>
      </c>
      <c r="P54" s="154">
        <v>0.92</v>
      </c>
      <c r="Q54" s="153">
        <v>16</v>
      </c>
      <c r="R54" s="153">
        <v>0</v>
      </c>
      <c r="S54" s="125">
        <v>0</v>
      </c>
      <c r="T54" s="68">
        <v>0</v>
      </c>
      <c r="U54" s="68">
        <v>0</v>
      </c>
      <c r="V54" s="68">
        <v>0</v>
      </c>
      <c r="W54" s="68">
        <v>0</v>
      </c>
      <c r="X54" s="68">
        <v>0</v>
      </c>
      <c r="Y54" s="68">
        <v>0</v>
      </c>
      <c r="Z54" s="125">
        <v>97.9</v>
      </c>
      <c r="AA54" s="68">
        <v>450</v>
      </c>
      <c r="AB54" s="68">
        <v>2.7</v>
      </c>
      <c r="AC54" s="68">
        <v>24.1</v>
      </c>
      <c r="AD54" s="68">
        <v>82</v>
      </c>
      <c r="AE54" s="68">
        <v>67.8</v>
      </c>
      <c r="AF54" s="68">
        <v>566</v>
      </c>
      <c r="AG54" s="68">
        <v>2.8</v>
      </c>
      <c r="AH54" s="68">
        <v>27.3</v>
      </c>
      <c r="AI54" s="125">
        <v>1083</v>
      </c>
      <c r="AJ54" s="68">
        <v>2.4</v>
      </c>
      <c r="AK54" s="127">
        <v>0.1</v>
      </c>
      <c r="AL54" s="68">
        <v>3.8</v>
      </c>
      <c r="AM54" s="128">
        <v>2.2000000000000002</v>
      </c>
      <c r="AN54" s="129">
        <f t="shared" si="3"/>
        <v>144.80000000000001</v>
      </c>
      <c r="AO54" s="163">
        <f t="shared" si="4"/>
        <v>9.0500000000000007</v>
      </c>
    </row>
    <row r="55" spans="1:41" x14ac:dyDescent="0.3">
      <c r="A55" s="78" t="s">
        <v>371</v>
      </c>
      <c r="B55" s="50" t="s">
        <v>42</v>
      </c>
      <c r="C55" s="50" t="s">
        <v>20</v>
      </c>
      <c r="D55" s="50">
        <v>8</v>
      </c>
      <c r="E55" s="160" t="s">
        <v>430</v>
      </c>
      <c r="F55" s="52" t="s">
        <v>340</v>
      </c>
      <c r="G55" s="68">
        <v>56</v>
      </c>
      <c r="H55" s="94">
        <f t="shared" si="0"/>
        <v>-3</v>
      </c>
      <c r="I55" s="68">
        <v>53</v>
      </c>
      <c r="J55" s="133">
        <v>45</v>
      </c>
      <c r="K55" s="94">
        <f t="shared" si="1"/>
        <v>4</v>
      </c>
      <c r="L55" s="134">
        <v>49</v>
      </c>
      <c r="M55" s="68">
        <v>55</v>
      </c>
      <c r="N55" s="94">
        <f t="shared" si="2"/>
        <v>3</v>
      </c>
      <c r="O55" s="68">
        <v>58</v>
      </c>
      <c r="P55" s="154">
        <v>0.94</v>
      </c>
      <c r="Q55" s="153">
        <v>16</v>
      </c>
      <c r="R55" s="153">
        <v>0</v>
      </c>
      <c r="S55" s="125">
        <v>0</v>
      </c>
      <c r="T55" s="68">
        <v>0</v>
      </c>
      <c r="U55" s="68">
        <v>0</v>
      </c>
      <c r="V55" s="68">
        <v>0</v>
      </c>
      <c r="W55" s="68">
        <v>0</v>
      </c>
      <c r="X55" s="68">
        <v>0</v>
      </c>
      <c r="Y55" s="68">
        <v>0</v>
      </c>
      <c r="Z55" s="125">
        <v>226</v>
      </c>
      <c r="AA55" s="68">
        <v>961</v>
      </c>
      <c r="AB55" s="68">
        <v>6.2</v>
      </c>
      <c r="AC55" s="68">
        <v>47.1</v>
      </c>
      <c r="AD55" s="68">
        <v>35.6</v>
      </c>
      <c r="AE55" s="68">
        <v>28.5</v>
      </c>
      <c r="AF55" s="68">
        <v>227</v>
      </c>
      <c r="AG55" s="68">
        <v>0.8</v>
      </c>
      <c r="AH55" s="68">
        <v>12.5</v>
      </c>
      <c r="AI55" s="125">
        <v>0</v>
      </c>
      <c r="AJ55" s="68">
        <v>0</v>
      </c>
      <c r="AK55" s="127">
        <v>0.2</v>
      </c>
      <c r="AL55" s="68">
        <v>3</v>
      </c>
      <c r="AM55" s="128">
        <v>1.8</v>
      </c>
      <c r="AN55" s="129">
        <f t="shared" si="3"/>
        <v>157.60000000000002</v>
      </c>
      <c r="AO55" s="163">
        <f t="shared" si="4"/>
        <v>9.8500000000000014</v>
      </c>
    </row>
    <row r="56" spans="1:41" x14ac:dyDescent="0.3">
      <c r="A56" s="78" t="s">
        <v>250</v>
      </c>
      <c r="B56" s="50" t="s">
        <v>45</v>
      </c>
      <c r="C56" s="50" t="s">
        <v>27</v>
      </c>
      <c r="D56" s="50">
        <v>5</v>
      </c>
      <c r="E56" s="160"/>
      <c r="F56" s="52" t="s">
        <v>340</v>
      </c>
      <c r="G56" s="68">
        <v>48</v>
      </c>
      <c r="H56" s="94">
        <f t="shared" si="0"/>
        <v>0</v>
      </c>
      <c r="I56" s="68">
        <v>48</v>
      </c>
      <c r="J56" s="133">
        <v>47</v>
      </c>
      <c r="K56" s="94">
        <f t="shared" si="1"/>
        <v>1</v>
      </c>
      <c r="L56" s="134">
        <v>48</v>
      </c>
      <c r="M56" s="68">
        <v>45</v>
      </c>
      <c r="N56" s="94">
        <f t="shared" si="2"/>
        <v>3</v>
      </c>
      <c r="O56" s="68">
        <v>48</v>
      </c>
      <c r="P56" s="154">
        <v>1</v>
      </c>
      <c r="Q56" s="153">
        <v>16</v>
      </c>
      <c r="R56" s="153">
        <v>0</v>
      </c>
      <c r="S56" s="125">
        <v>0</v>
      </c>
      <c r="T56" s="68">
        <v>0</v>
      </c>
      <c r="U56" s="68">
        <v>0</v>
      </c>
      <c r="V56" s="68">
        <v>0</v>
      </c>
      <c r="W56" s="68">
        <v>0</v>
      </c>
      <c r="X56" s="68">
        <v>0</v>
      </c>
      <c r="Y56" s="68">
        <v>0</v>
      </c>
      <c r="Z56" s="125">
        <v>0</v>
      </c>
      <c r="AA56" s="68">
        <v>0</v>
      </c>
      <c r="AB56" s="68">
        <v>0</v>
      </c>
      <c r="AC56" s="68">
        <v>0</v>
      </c>
      <c r="AD56" s="68">
        <v>105</v>
      </c>
      <c r="AE56" s="68">
        <v>70.3</v>
      </c>
      <c r="AF56" s="68">
        <v>857</v>
      </c>
      <c r="AG56" s="68">
        <v>5.0999999999999996</v>
      </c>
      <c r="AH56" s="68">
        <v>40</v>
      </c>
      <c r="AI56" s="125">
        <v>0</v>
      </c>
      <c r="AJ56" s="68">
        <v>0</v>
      </c>
      <c r="AK56" s="127">
        <v>0.1</v>
      </c>
      <c r="AL56" s="68">
        <v>0.8</v>
      </c>
      <c r="AM56" s="128">
        <v>0.5</v>
      </c>
      <c r="AN56" s="129">
        <f t="shared" si="3"/>
        <v>115.5</v>
      </c>
      <c r="AO56" s="163">
        <f t="shared" si="4"/>
        <v>7.21875</v>
      </c>
    </row>
    <row r="57" spans="1:41" x14ac:dyDescent="0.3">
      <c r="A57" s="78" t="s">
        <v>245</v>
      </c>
      <c r="B57" s="50" t="s">
        <v>44</v>
      </c>
      <c r="C57" s="50" t="s">
        <v>33</v>
      </c>
      <c r="D57" s="50">
        <v>6</v>
      </c>
      <c r="E57" s="160"/>
      <c r="F57" s="52" t="s">
        <v>340</v>
      </c>
      <c r="G57" s="68">
        <v>58</v>
      </c>
      <c r="H57" s="94">
        <f t="shared" si="0"/>
        <v>-1</v>
      </c>
      <c r="I57" s="68">
        <v>57</v>
      </c>
      <c r="J57" s="133">
        <v>67</v>
      </c>
      <c r="K57" s="94">
        <f t="shared" si="1"/>
        <v>0</v>
      </c>
      <c r="L57" s="134">
        <v>67</v>
      </c>
      <c r="M57" s="68">
        <v>76</v>
      </c>
      <c r="N57" s="94">
        <f t="shared" si="2"/>
        <v>-4</v>
      </c>
      <c r="O57" s="68">
        <v>72</v>
      </c>
      <c r="P57" s="154">
        <v>0.99</v>
      </c>
      <c r="Q57" s="153">
        <v>16</v>
      </c>
      <c r="R57" s="153">
        <v>0</v>
      </c>
      <c r="S57" s="125">
        <v>326</v>
      </c>
      <c r="T57" s="68">
        <v>156</v>
      </c>
      <c r="U57" s="68">
        <v>4152</v>
      </c>
      <c r="V57" s="68">
        <v>32.9</v>
      </c>
      <c r="W57" s="68">
        <v>10.7</v>
      </c>
      <c r="X57" s="68">
        <v>32.5</v>
      </c>
      <c r="Y57" s="68">
        <v>201</v>
      </c>
      <c r="Z57" s="125">
        <v>26.9</v>
      </c>
      <c r="AA57" s="68">
        <v>70.7</v>
      </c>
      <c r="AB57" s="68">
        <v>0.7</v>
      </c>
      <c r="AC57" s="68">
        <v>7</v>
      </c>
      <c r="AD57" s="68">
        <v>0</v>
      </c>
      <c r="AE57" s="68">
        <v>0</v>
      </c>
      <c r="AF57" s="68">
        <v>0</v>
      </c>
      <c r="AG57" s="68">
        <v>0</v>
      </c>
      <c r="AH57" s="68">
        <v>0</v>
      </c>
      <c r="AI57" s="125">
        <v>0</v>
      </c>
      <c r="AJ57" s="68">
        <v>0</v>
      </c>
      <c r="AK57" s="127">
        <v>0.9</v>
      </c>
      <c r="AL57" s="68">
        <v>8.8000000000000007</v>
      </c>
      <c r="AM57" s="128">
        <v>5.2</v>
      </c>
      <c r="AN57" s="129">
        <f t="shared" si="3"/>
        <v>289.65000000000003</v>
      </c>
      <c r="AO57" s="163">
        <f t="shared" si="4"/>
        <v>18.103125000000002</v>
      </c>
    </row>
    <row r="58" spans="1:41" x14ac:dyDescent="0.3">
      <c r="A58" s="78" t="s">
        <v>223</v>
      </c>
      <c r="B58" s="50" t="s">
        <v>43</v>
      </c>
      <c r="C58" s="50" t="s">
        <v>40</v>
      </c>
      <c r="D58" s="50">
        <v>8</v>
      </c>
      <c r="E58" s="160" t="s">
        <v>431</v>
      </c>
      <c r="F58" s="52" t="s">
        <v>340</v>
      </c>
      <c r="G58" s="68">
        <v>51</v>
      </c>
      <c r="H58" s="94">
        <f t="shared" si="0"/>
        <v>-1</v>
      </c>
      <c r="I58" s="68">
        <v>50</v>
      </c>
      <c r="J58" s="133">
        <v>53</v>
      </c>
      <c r="K58" s="94">
        <f t="shared" si="1"/>
        <v>-3</v>
      </c>
      <c r="L58" s="134">
        <v>50</v>
      </c>
      <c r="M58" s="68">
        <v>69</v>
      </c>
      <c r="N58" s="94">
        <f t="shared" si="2"/>
        <v>-3</v>
      </c>
      <c r="O58" s="68">
        <v>66</v>
      </c>
      <c r="P58" s="154">
        <v>0.98</v>
      </c>
      <c r="Q58" s="153">
        <v>16</v>
      </c>
      <c r="R58" s="153">
        <v>0</v>
      </c>
      <c r="S58" s="125">
        <v>0</v>
      </c>
      <c r="T58" s="68">
        <v>0</v>
      </c>
      <c r="U58" s="68">
        <v>0</v>
      </c>
      <c r="V58" s="68">
        <v>0</v>
      </c>
      <c r="W58" s="68">
        <v>0</v>
      </c>
      <c r="X58" s="68">
        <v>0</v>
      </c>
      <c r="Y58" s="68">
        <v>0</v>
      </c>
      <c r="Z58" s="125">
        <v>3.7</v>
      </c>
      <c r="AA58" s="68">
        <v>24.5</v>
      </c>
      <c r="AB58" s="68">
        <v>0.1</v>
      </c>
      <c r="AC58" s="68">
        <v>4.9000000000000004</v>
      </c>
      <c r="AD58" s="68">
        <v>108</v>
      </c>
      <c r="AE58" s="68">
        <v>67.599999999999994</v>
      </c>
      <c r="AF58" s="68">
        <v>1026</v>
      </c>
      <c r="AG58" s="68">
        <v>4.2</v>
      </c>
      <c r="AH58" s="68">
        <v>47.4</v>
      </c>
      <c r="AI58" s="125">
        <v>0</v>
      </c>
      <c r="AJ58" s="68">
        <v>0</v>
      </c>
      <c r="AK58" s="127">
        <v>0.1</v>
      </c>
      <c r="AL58" s="68">
        <v>0.4</v>
      </c>
      <c r="AM58" s="128">
        <v>0.2</v>
      </c>
      <c r="AN58" s="129">
        <f t="shared" si="3"/>
        <v>130.64999999999998</v>
      </c>
      <c r="AO58" s="163">
        <f t="shared" si="4"/>
        <v>8.1656249999999986</v>
      </c>
    </row>
    <row r="59" spans="1:41" x14ac:dyDescent="0.3">
      <c r="A59" s="78" t="s">
        <v>233</v>
      </c>
      <c r="B59" s="50" t="s">
        <v>44</v>
      </c>
      <c r="C59" s="50" t="s">
        <v>15</v>
      </c>
      <c r="D59" s="50">
        <v>10</v>
      </c>
      <c r="E59" s="160"/>
      <c r="F59" s="52" t="s">
        <v>340</v>
      </c>
      <c r="G59" s="68">
        <v>54</v>
      </c>
      <c r="H59" s="94">
        <f t="shared" si="0"/>
        <v>0</v>
      </c>
      <c r="I59" s="68">
        <v>54</v>
      </c>
      <c r="J59" s="133">
        <v>66</v>
      </c>
      <c r="K59" s="94">
        <f t="shared" si="1"/>
        <v>-3</v>
      </c>
      <c r="L59" s="134">
        <v>63</v>
      </c>
      <c r="M59" s="68">
        <v>68</v>
      </c>
      <c r="N59" s="94">
        <f t="shared" si="2"/>
        <v>-4</v>
      </c>
      <c r="O59" s="68">
        <v>64</v>
      </c>
      <c r="P59" s="154">
        <v>0.99</v>
      </c>
      <c r="Q59" s="153">
        <v>16</v>
      </c>
      <c r="R59" s="153">
        <v>0</v>
      </c>
      <c r="S59" s="125">
        <v>386</v>
      </c>
      <c r="T59" s="68">
        <v>171</v>
      </c>
      <c r="U59" s="68">
        <v>4567</v>
      </c>
      <c r="V59" s="68">
        <v>27.5</v>
      </c>
      <c r="W59" s="68">
        <v>12.4</v>
      </c>
      <c r="X59" s="68">
        <v>28.8</v>
      </c>
      <c r="Y59" s="68">
        <v>221</v>
      </c>
      <c r="Z59" s="125">
        <v>28.7</v>
      </c>
      <c r="AA59" s="68">
        <v>89.3</v>
      </c>
      <c r="AB59" s="68">
        <v>0.9</v>
      </c>
      <c r="AC59" s="68">
        <v>7.8</v>
      </c>
      <c r="AD59" s="68">
        <v>0</v>
      </c>
      <c r="AE59" s="68">
        <v>0</v>
      </c>
      <c r="AF59" s="68">
        <v>0</v>
      </c>
      <c r="AG59" s="68">
        <v>0</v>
      </c>
      <c r="AH59" s="68">
        <v>0</v>
      </c>
      <c r="AI59" s="125">
        <v>0</v>
      </c>
      <c r="AJ59" s="68">
        <v>0</v>
      </c>
      <c r="AK59" s="127">
        <v>0.8</v>
      </c>
      <c r="AL59" s="68">
        <v>4.4000000000000004</v>
      </c>
      <c r="AM59" s="128">
        <v>2.6</v>
      </c>
      <c r="AN59" s="129">
        <f t="shared" si="3"/>
        <v>291.01000000000005</v>
      </c>
      <c r="AO59" s="163">
        <f t="shared" si="4"/>
        <v>18.188125000000003</v>
      </c>
    </row>
    <row r="60" spans="1:41" x14ac:dyDescent="0.3">
      <c r="A60" s="78" t="s">
        <v>190</v>
      </c>
      <c r="B60" s="50" t="s">
        <v>43</v>
      </c>
      <c r="C60" s="50" t="s">
        <v>24</v>
      </c>
      <c r="D60" s="50">
        <v>5</v>
      </c>
      <c r="E60" s="160"/>
      <c r="F60" s="52" t="s">
        <v>340</v>
      </c>
      <c r="G60" s="68">
        <v>50</v>
      </c>
      <c r="H60" s="94">
        <f t="shared" si="0"/>
        <v>6</v>
      </c>
      <c r="I60" s="68">
        <v>56</v>
      </c>
      <c r="J60" s="133">
        <v>46</v>
      </c>
      <c r="K60" s="94">
        <f t="shared" si="1"/>
        <v>-1</v>
      </c>
      <c r="L60" s="134">
        <v>45</v>
      </c>
      <c r="M60" s="68">
        <v>44</v>
      </c>
      <c r="N60" s="94">
        <f t="shared" si="2"/>
        <v>0</v>
      </c>
      <c r="O60" s="68">
        <v>44</v>
      </c>
      <c r="P60" s="154">
        <v>0.98</v>
      </c>
      <c r="Q60" s="153">
        <v>16</v>
      </c>
      <c r="R60" s="153">
        <v>0</v>
      </c>
      <c r="S60" s="125">
        <v>0</v>
      </c>
      <c r="T60" s="68">
        <v>0</v>
      </c>
      <c r="U60" s="68">
        <v>0</v>
      </c>
      <c r="V60" s="68">
        <v>0</v>
      </c>
      <c r="W60" s="68">
        <v>0</v>
      </c>
      <c r="X60" s="68">
        <v>0</v>
      </c>
      <c r="Y60" s="68">
        <v>0</v>
      </c>
      <c r="Z60" s="125">
        <v>0</v>
      </c>
      <c r="AA60" s="68">
        <v>0</v>
      </c>
      <c r="AB60" s="68">
        <v>0</v>
      </c>
      <c r="AC60" s="68">
        <v>0</v>
      </c>
      <c r="AD60" s="68">
        <v>127</v>
      </c>
      <c r="AE60" s="68">
        <v>78.099999999999994</v>
      </c>
      <c r="AF60" s="68">
        <v>982</v>
      </c>
      <c r="AG60" s="68">
        <v>6.6</v>
      </c>
      <c r="AH60" s="68">
        <v>45.4</v>
      </c>
      <c r="AI60" s="125">
        <v>0</v>
      </c>
      <c r="AJ60" s="68">
        <v>0</v>
      </c>
      <c r="AK60" s="127">
        <v>0.2</v>
      </c>
      <c r="AL60" s="68">
        <v>1.2</v>
      </c>
      <c r="AM60" s="128">
        <v>0.7</v>
      </c>
      <c r="AN60" s="129">
        <f t="shared" si="3"/>
        <v>136.80000000000001</v>
      </c>
      <c r="AO60" s="163">
        <f t="shared" si="4"/>
        <v>8.5500000000000007</v>
      </c>
    </row>
    <row r="61" spans="1:41" x14ac:dyDescent="0.3">
      <c r="A61" s="78" t="s">
        <v>372</v>
      </c>
      <c r="B61" s="50" t="s">
        <v>43</v>
      </c>
      <c r="C61" s="50" t="s">
        <v>26</v>
      </c>
      <c r="D61" s="50">
        <v>11</v>
      </c>
      <c r="E61" s="160" t="s">
        <v>460</v>
      </c>
      <c r="F61" s="52" t="s">
        <v>340</v>
      </c>
      <c r="G61" s="68">
        <v>100</v>
      </c>
      <c r="H61" s="94">
        <f t="shared" si="0"/>
        <v>-53</v>
      </c>
      <c r="I61" s="68">
        <v>47</v>
      </c>
      <c r="J61" s="133">
        <v>95</v>
      </c>
      <c r="K61" s="94">
        <f t="shared" si="1"/>
        <v>-8</v>
      </c>
      <c r="L61" s="134">
        <v>87</v>
      </c>
      <c r="M61" s="68">
        <v>130</v>
      </c>
      <c r="N61" s="94">
        <f t="shared" si="2"/>
        <v>-20</v>
      </c>
      <c r="O61" s="68">
        <v>110</v>
      </c>
      <c r="P61" s="154">
        <v>0.92</v>
      </c>
      <c r="Q61" s="153">
        <v>12</v>
      </c>
      <c r="R61" s="153">
        <v>0</v>
      </c>
      <c r="S61" s="125">
        <v>0</v>
      </c>
      <c r="T61" s="68">
        <v>0</v>
      </c>
      <c r="U61" s="68">
        <v>0</v>
      </c>
      <c r="V61" s="68">
        <v>0</v>
      </c>
      <c r="W61" s="68">
        <v>0</v>
      </c>
      <c r="X61" s="68">
        <v>0</v>
      </c>
      <c r="Y61" s="68">
        <v>0</v>
      </c>
      <c r="Z61" s="125">
        <v>3</v>
      </c>
      <c r="AA61" s="68">
        <v>19.7</v>
      </c>
      <c r="AB61" s="68">
        <v>0</v>
      </c>
      <c r="AC61" s="68">
        <v>3.8</v>
      </c>
      <c r="AD61" s="68">
        <v>67.8</v>
      </c>
      <c r="AE61" s="68">
        <v>41.2</v>
      </c>
      <c r="AF61" s="68">
        <v>623</v>
      </c>
      <c r="AG61" s="68">
        <v>5.2</v>
      </c>
      <c r="AH61" s="68">
        <v>29.1</v>
      </c>
      <c r="AI61" s="125">
        <v>0</v>
      </c>
      <c r="AJ61" s="68">
        <v>0</v>
      </c>
      <c r="AK61" s="127">
        <v>0.1</v>
      </c>
      <c r="AL61" s="68">
        <v>0.5</v>
      </c>
      <c r="AM61" s="128">
        <v>0.3</v>
      </c>
      <c r="AN61" s="129">
        <f t="shared" si="3"/>
        <v>95.070000000000007</v>
      </c>
      <c r="AO61" s="163">
        <f t="shared" si="4"/>
        <v>7.9225000000000003</v>
      </c>
    </row>
    <row r="62" spans="1:41" x14ac:dyDescent="0.3">
      <c r="A62" s="78" t="s">
        <v>244</v>
      </c>
      <c r="B62" s="50" t="s">
        <v>43</v>
      </c>
      <c r="C62" s="50" t="s">
        <v>28</v>
      </c>
      <c r="D62" s="50">
        <v>9</v>
      </c>
      <c r="E62" s="160"/>
      <c r="F62" s="52" t="s">
        <v>340</v>
      </c>
      <c r="G62" s="68">
        <v>53</v>
      </c>
      <c r="H62" s="94">
        <f t="shared" si="0"/>
        <v>-4</v>
      </c>
      <c r="I62" s="68">
        <v>49</v>
      </c>
      <c r="J62" s="133">
        <v>49</v>
      </c>
      <c r="K62" s="94">
        <f t="shared" si="1"/>
        <v>9</v>
      </c>
      <c r="L62" s="134">
        <v>58</v>
      </c>
      <c r="M62" s="68">
        <v>46</v>
      </c>
      <c r="N62" s="94">
        <f t="shared" si="2"/>
        <v>6</v>
      </c>
      <c r="O62" s="68">
        <v>52</v>
      </c>
      <c r="P62" s="154">
        <v>0.99</v>
      </c>
      <c r="Q62" s="153">
        <v>16</v>
      </c>
      <c r="R62" s="153">
        <v>0</v>
      </c>
      <c r="S62" s="125">
        <v>0</v>
      </c>
      <c r="T62" s="68">
        <v>0</v>
      </c>
      <c r="U62" s="68">
        <v>0</v>
      </c>
      <c r="V62" s="68">
        <v>0</v>
      </c>
      <c r="W62" s="68">
        <v>0</v>
      </c>
      <c r="X62" s="68">
        <v>0</v>
      </c>
      <c r="Y62" s="68">
        <v>0</v>
      </c>
      <c r="Z62" s="125">
        <v>4</v>
      </c>
      <c r="AA62" s="68">
        <v>26.4</v>
      </c>
      <c r="AB62" s="68">
        <v>0.1</v>
      </c>
      <c r="AC62" s="68">
        <v>5</v>
      </c>
      <c r="AD62" s="68">
        <v>122</v>
      </c>
      <c r="AE62" s="68">
        <v>81.400000000000006</v>
      </c>
      <c r="AF62" s="68">
        <v>1014</v>
      </c>
      <c r="AG62" s="68">
        <v>4.4000000000000004</v>
      </c>
      <c r="AH62" s="68">
        <v>46.8</v>
      </c>
      <c r="AI62" s="125">
        <v>19.3</v>
      </c>
      <c r="AJ62" s="68">
        <v>0</v>
      </c>
      <c r="AK62" s="127">
        <v>0.1</v>
      </c>
      <c r="AL62" s="68">
        <v>0.9</v>
      </c>
      <c r="AM62" s="128">
        <v>0.5</v>
      </c>
      <c r="AN62" s="129">
        <f t="shared" si="3"/>
        <v>130.23999999999998</v>
      </c>
      <c r="AO62" s="163">
        <f t="shared" si="4"/>
        <v>8.1399999999999988</v>
      </c>
    </row>
    <row r="63" spans="1:41" x14ac:dyDescent="0.3">
      <c r="A63" s="78" t="s">
        <v>230</v>
      </c>
      <c r="B63" s="50" t="s">
        <v>44</v>
      </c>
      <c r="C63" s="50" t="s">
        <v>27</v>
      </c>
      <c r="D63" s="50">
        <v>5</v>
      </c>
      <c r="E63" s="160"/>
      <c r="F63" s="52" t="s">
        <v>340</v>
      </c>
      <c r="G63" s="68">
        <v>73</v>
      </c>
      <c r="H63" s="94">
        <f t="shared" si="0"/>
        <v>1</v>
      </c>
      <c r="I63" s="68">
        <v>74</v>
      </c>
      <c r="J63" s="133">
        <v>74</v>
      </c>
      <c r="K63" s="94">
        <f t="shared" si="1"/>
        <v>3</v>
      </c>
      <c r="L63" s="134">
        <v>77</v>
      </c>
      <c r="M63" s="68">
        <v>98</v>
      </c>
      <c r="N63" s="94">
        <f t="shared" si="2"/>
        <v>0</v>
      </c>
      <c r="O63" s="68">
        <v>98</v>
      </c>
      <c r="P63" s="154">
        <v>0.96</v>
      </c>
      <c r="Q63" s="153">
        <v>16</v>
      </c>
      <c r="R63" s="153">
        <v>0</v>
      </c>
      <c r="S63" s="125">
        <v>293</v>
      </c>
      <c r="T63" s="68">
        <v>165</v>
      </c>
      <c r="U63" s="68">
        <v>3491</v>
      </c>
      <c r="V63" s="68">
        <v>21.9</v>
      </c>
      <c r="W63" s="68">
        <v>13.7</v>
      </c>
      <c r="X63" s="68">
        <v>40.5</v>
      </c>
      <c r="Y63" s="68">
        <v>170</v>
      </c>
      <c r="Z63" s="125">
        <v>103</v>
      </c>
      <c r="AA63" s="68">
        <v>554</v>
      </c>
      <c r="AB63" s="68">
        <v>4.2</v>
      </c>
      <c r="AC63" s="68">
        <v>28.8</v>
      </c>
      <c r="AD63" s="68">
        <v>0</v>
      </c>
      <c r="AE63" s="68">
        <v>0</v>
      </c>
      <c r="AF63" s="68">
        <v>0</v>
      </c>
      <c r="AG63" s="68">
        <v>0</v>
      </c>
      <c r="AH63" s="68">
        <v>0</v>
      </c>
      <c r="AI63" s="125">
        <v>0</v>
      </c>
      <c r="AJ63" s="68">
        <v>0</v>
      </c>
      <c r="AK63" s="127">
        <v>0.7</v>
      </c>
      <c r="AL63" s="68">
        <v>8.6</v>
      </c>
      <c r="AM63" s="128">
        <v>5.0999999999999996</v>
      </c>
      <c r="AN63" s="129">
        <f t="shared" si="3"/>
        <v>285.33999999999997</v>
      </c>
      <c r="AO63" s="163">
        <f t="shared" si="4"/>
        <v>17.833749999999998</v>
      </c>
    </row>
    <row r="64" spans="1:41" x14ac:dyDescent="0.3">
      <c r="A64" s="78" t="s">
        <v>231</v>
      </c>
      <c r="B64" s="50" t="s">
        <v>43</v>
      </c>
      <c r="C64" s="50" t="s">
        <v>25</v>
      </c>
      <c r="D64" s="50">
        <v>4</v>
      </c>
      <c r="E64" s="160" t="s">
        <v>432</v>
      </c>
      <c r="F64" s="52" t="s">
        <v>340</v>
      </c>
      <c r="G64" s="68">
        <v>57</v>
      </c>
      <c r="H64" s="94">
        <f t="shared" si="0"/>
        <v>1</v>
      </c>
      <c r="I64" s="68">
        <v>58</v>
      </c>
      <c r="J64" s="133">
        <v>50</v>
      </c>
      <c r="K64" s="94">
        <f t="shared" si="1"/>
        <v>3</v>
      </c>
      <c r="L64" s="134">
        <v>53</v>
      </c>
      <c r="M64" s="68">
        <v>33</v>
      </c>
      <c r="N64" s="94">
        <f t="shared" si="2"/>
        <v>-1</v>
      </c>
      <c r="O64" s="68">
        <v>32</v>
      </c>
      <c r="P64" s="154">
        <v>0.97</v>
      </c>
      <c r="Q64" s="153">
        <v>16</v>
      </c>
      <c r="R64" s="153">
        <v>0</v>
      </c>
      <c r="S64" s="125">
        <v>0</v>
      </c>
      <c r="T64" s="68">
        <v>0</v>
      </c>
      <c r="U64" s="68">
        <v>0</v>
      </c>
      <c r="V64" s="68">
        <v>0</v>
      </c>
      <c r="W64" s="68">
        <v>0</v>
      </c>
      <c r="X64" s="68">
        <v>0</v>
      </c>
      <c r="Y64" s="68">
        <v>0</v>
      </c>
      <c r="Z64" s="125">
        <v>9</v>
      </c>
      <c r="AA64" s="68">
        <v>59.5</v>
      </c>
      <c r="AB64" s="68">
        <v>0.2</v>
      </c>
      <c r="AC64" s="68">
        <v>6.5</v>
      </c>
      <c r="AD64" s="68">
        <v>136</v>
      </c>
      <c r="AE64" s="68">
        <v>98.7</v>
      </c>
      <c r="AF64" s="68">
        <v>1010</v>
      </c>
      <c r="AG64" s="68">
        <v>7</v>
      </c>
      <c r="AH64" s="68">
        <v>46.7</v>
      </c>
      <c r="AI64" s="125">
        <v>40.9</v>
      </c>
      <c r="AJ64" s="68">
        <v>0</v>
      </c>
      <c r="AK64" s="127">
        <v>0.2</v>
      </c>
      <c r="AL64" s="68">
        <v>2.5</v>
      </c>
      <c r="AM64" s="128">
        <v>1.5</v>
      </c>
      <c r="AN64" s="129">
        <f t="shared" si="3"/>
        <v>147.55000000000001</v>
      </c>
      <c r="AO64" s="163">
        <f t="shared" si="4"/>
        <v>9.2218750000000007</v>
      </c>
    </row>
    <row r="65" spans="1:41" x14ac:dyDescent="0.3">
      <c r="A65" s="78" t="s">
        <v>373</v>
      </c>
      <c r="B65" s="50" t="s">
        <v>43</v>
      </c>
      <c r="C65" s="50" t="s">
        <v>10</v>
      </c>
      <c r="D65" s="50">
        <v>6</v>
      </c>
      <c r="E65" s="160"/>
      <c r="F65" s="52" t="s">
        <v>340</v>
      </c>
      <c r="G65" s="68">
        <v>55</v>
      </c>
      <c r="H65" s="94">
        <f t="shared" si="0"/>
        <v>0</v>
      </c>
      <c r="I65" s="68">
        <v>55</v>
      </c>
      <c r="J65" s="133">
        <v>43</v>
      </c>
      <c r="K65" s="94">
        <f t="shared" si="1"/>
        <v>0</v>
      </c>
      <c r="L65" s="134">
        <v>43</v>
      </c>
      <c r="M65" s="68">
        <v>39</v>
      </c>
      <c r="N65" s="94">
        <f t="shared" si="2"/>
        <v>2</v>
      </c>
      <c r="O65" s="68">
        <v>41</v>
      </c>
      <c r="P65" s="154">
        <v>0.98</v>
      </c>
      <c r="Q65" s="153">
        <v>16</v>
      </c>
      <c r="R65" s="153">
        <v>0</v>
      </c>
      <c r="S65" s="125">
        <v>0</v>
      </c>
      <c r="T65" s="68">
        <v>0</v>
      </c>
      <c r="U65" s="68">
        <v>0</v>
      </c>
      <c r="V65" s="68">
        <v>0</v>
      </c>
      <c r="W65" s="68">
        <v>0</v>
      </c>
      <c r="X65" s="68">
        <v>0</v>
      </c>
      <c r="Y65" s="68">
        <v>0</v>
      </c>
      <c r="Z65" s="125">
        <v>3.7</v>
      </c>
      <c r="AA65" s="68">
        <v>24.4</v>
      </c>
      <c r="AB65" s="68">
        <v>0.1</v>
      </c>
      <c r="AC65" s="68">
        <v>4.9000000000000004</v>
      </c>
      <c r="AD65" s="68">
        <v>125</v>
      </c>
      <c r="AE65" s="68">
        <v>77.5</v>
      </c>
      <c r="AF65" s="68">
        <v>1037</v>
      </c>
      <c r="AG65" s="68">
        <v>4.7</v>
      </c>
      <c r="AH65" s="68">
        <v>47.9</v>
      </c>
      <c r="AI65" s="125">
        <v>0</v>
      </c>
      <c r="AJ65" s="68">
        <v>0</v>
      </c>
      <c r="AK65" s="127">
        <v>0.1</v>
      </c>
      <c r="AL65" s="68">
        <v>1</v>
      </c>
      <c r="AM65" s="128">
        <v>0.6</v>
      </c>
      <c r="AN65" s="129">
        <f t="shared" si="3"/>
        <v>133.94</v>
      </c>
      <c r="AO65" s="163">
        <f t="shared" si="4"/>
        <v>8.3712499999999999</v>
      </c>
    </row>
    <row r="66" spans="1:41" x14ac:dyDescent="0.3">
      <c r="A66" s="78" t="s">
        <v>205</v>
      </c>
      <c r="B66" s="50" t="s">
        <v>43</v>
      </c>
      <c r="C66" s="50" t="s">
        <v>23</v>
      </c>
      <c r="D66" s="50">
        <v>10</v>
      </c>
      <c r="E66" s="160"/>
      <c r="F66" s="52" t="s">
        <v>340</v>
      </c>
      <c r="G66" s="68">
        <v>59</v>
      </c>
      <c r="H66" s="94">
        <f t="shared" si="0"/>
        <v>1</v>
      </c>
      <c r="I66" s="68">
        <v>60</v>
      </c>
      <c r="J66" s="133">
        <v>41</v>
      </c>
      <c r="K66" s="94">
        <f t="shared" si="1"/>
        <v>6</v>
      </c>
      <c r="L66" s="134">
        <v>47</v>
      </c>
      <c r="M66" s="68">
        <v>43</v>
      </c>
      <c r="N66" s="94">
        <f t="shared" si="2"/>
        <v>0</v>
      </c>
      <c r="O66" s="68">
        <v>43</v>
      </c>
      <c r="P66" s="154">
        <v>0.98</v>
      </c>
      <c r="Q66" s="153">
        <v>16</v>
      </c>
      <c r="R66" s="153">
        <v>0</v>
      </c>
      <c r="S66" s="125">
        <v>0</v>
      </c>
      <c r="T66" s="68">
        <v>0</v>
      </c>
      <c r="U66" s="68">
        <v>0</v>
      </c>
      <c r="V66" s="68">
        <v>0</v>
      </c>
      <c r="W66" s="68">
        <v>0</v>
      </c>
      <c r="X66" s="68">
        <v>0</v>
      </c>
      <c r="Y66" s="68">
        <v>0</v>
      </c>
      <c r="Z66" s="125">
        <v>0</v>
      </c>
      <c r="AA66" s="68">
        <v>0</v>
      </c>
      <c r="AB66" s="68">
        <v>0</v>
      </c>
      <c r="AC66" s="68">
        <v>0</v>
      </c>
      <c r="AD66" s="68">
        <v>127</v>
      </c>
      <c r="AE66" s="68">
        <v>84</v>
      </c>
      <c r="AF66" s="68">
        <v>1134</v>
      </c>
      <c r="AG66" s="68">
        <v>6.1</v>
      </c>
      <c r="AH66" s="68">
        <v>52.1</v>
      </c>
      <c r="AI66" s="125">
        <v>57.3</v>
      </c>
      <c r="AJ66" s="68">
        <v>0</v>
      </c>
      <c r="AK66" s="127">
        <v>0.2</v>
      </c>
      <c r="AL66" s="68">
        <v>1</v>
      </c>
      <c r="AM66" s="128">
        <v>0.6</v>
      </c>
      <c r="AN66" s="129">
        <f t="shared" si="3"/>
        <v>149.20000000000002</v>
      </c>
      <c r="AO66" s="163">
        <f t="shared" si="4"/>
        <v>9.3250000000000011</v>
      </c>
    </row>
    <row r="67" spans="1:41" x14ac:dyDescent="0.3">
      <c r="A67" s="78" t="s">
        <v>323</v>
      </c>
      <c r="B67" s="50" t="s">
        <v>42</v>
      </c>
      <c r="C67" s="50" t="s">
        <v>25</v>
      </c>
      <c r="D67" s="50">
        <v>4</v>
      </c>
      <c r="E67" s="160" t="s">
        <v>433</v>
      </c>
      <c r="F67" s="52" t="s">
        <v>340</v>
      </c>
      <c r="G67" s="68">
        <v>63</v>
      </c>
      <c r="H67" s="94">
        <f t="shared" si="0"/>
        <v>0</v>
      </c>
      <c r="I67" s="68">
        <v>63</v>
      </c>
      <c r="J67" s="133">
        <v>59</v>
      </c>
      <c r="K67" s="94">
        <f t="shared" si="1"/>
        <v>1</v>
      </c>
      <c r="L67" s="134">
        <v>60</v>
      </c>
      <c r="M67" s="68">
        <v>78</v>
      </c>
      <c r="N67" s="94">
        <f t="shared" si="2"/>
        <v>-5</v>
      </c>
      <c r="O67" s="68">
        <v>73</v>
      </c>
      <c r="P67" s="154">
        <v>0.91</v>
      </c>
      <c r="Q67" s="153">
        <v>15</v>
      </c>
      <c r="R67" s="153">
        <v>0</v>
      </c>
      <c r="S67" s="125">
        <v>0</v>
      </c>
      <c r="T67" s="68">
        <v>0</v>
      </c>
      <c r="U67" s="68">
        <v>0</v>
      </c>
      <c r="V67" s="68">
        <v>0</v>
      </c>
      <c r="W67" s="68">
        <v>0</v>
      </c>
      <c r="X67" s="68">
        <v>0</v>
      </c>
      <c r="Y67" s="68">
        <v>0</v>
      </c>
      <c r="Z67" s="125">
        <v>203</v>
      </c>
      <c r="AA67" s="68">
        <v>918</v>
      </c>
      <c r="AB67" s="68">
        <v>8.1999999999999993</v>
      </c>
      <c r="AC67" s="68">
        <v>44.9</v>
      </c>
      <c r="AD67" s="68">
        <v>11</v>
      </c>
      <c r="AE67" s="68">
        <v>8.5</v>
      </c>
      <c r="AF67" s="68">
        <v>65.900000000000006</v>
      </c>
      <c r="AG67" s="68">
        <v>0.4</v>
      </c>
      <c r="AH67" s="68">
        <v>5.3</v>
      </c>
      <c r="AI67" s="125">
        <v>0</v>
      </c>
      <c r="AJ67" s="68">
        <v>0</v>
      </c>
      <c r="AK67" s="127">
        <v>0.2</v>
      </c>
      <c r="AL67" s="68">
        <v>2.1</v>
      </c>
      <c r="AM67" s="128">
        <v>1.2</v>
      </c>
      <c r="AN67" s="129">
        <f t="shared" si="3"/>
        <v>147.99</v>
      </c>
      <c r="AO67" s="163">
        <f t="shared" si="4"/>
        <v>9.8660000000000014</v>
      </c>
    </row>
    <row r="68" spans="1:41" x14ac:dyDescent="0.3">
      <c r="A68" s="78" t="s">
        <v>292</v>
      </c>
      <c r="B68" s="50" t="s">
        <v>44</v>
      </c>
      <c r="C68" s="50" t="s">
        <v>36</v>
      </c>
      <c r="D68" s="50">
        <v>11</v>
      </c>
      <c r="E68" s="160"/>
      <c r="F68" s="52" t="s">
        <v>340</v>
      </c>
      <c r="G68" s="68">
        <v>60</v>
      </c>
      <c r="H68" s="94">
        <f t="shared" si="0"/>
        <v>2</v>
      </c>
      <c r="I68" s="68">
        <v>62</v>
      </c>
      <c r="J68" s="133">
        <v>72</v>
      </c>
      <c r="K68" s="94">
        <f t="shared" si="1"/>
        <v>0</v>
      </c>
      <c r="L68" s="134">
        <v>72</v>
      </c>
      <c r="M68" s="68">
        <v>93</v>
      </c>
      <c r="N68" s="94">
        <f t="shared" si="2"/>
        <v>-10</v>
      </c>
      <c r="O68" s="68">
        <v>83</v>
      </c>
      <c r="P68" s="154">
        <v>0.96</v>
      </c>
      <c r="Q68" s="153">
        <v>16</v>
      </c>
      <c r="R68" s="153">
        <v>0</v>
      </c>
      <c r="S68" s="125">
        <v>382</v>
      </c>
      <c r="T68" s="68">
        <v>196</v>
      </c>
      <c r="U68" s="68">
        <v>4694</v>
      </c>
      <c r="V68" s="68">
        <v>29.7</v>
      </c>
      <c r="W68" s="68">
        <v>16.899999999999999</v>
      </c>
      <c r="X68" s="68">
        <v>29.9</v>
      </c>
      <c r="Y68" s="68">
        <v>227</v>
      </c>
      <c r="Z68" s="125">
        <v>16.600000000000001</v>
      </c>
      <c r="AA68" s="68">
        <v>29.7</v>
      </c>
      <c r="AB68" s="68">
        <v>0.4</v>
      </c>
      <c r="AC68" s="68">
        <v>5.2</v>
      </c>
      <c r="AD68" s="68">
        <v>0</v>
      </c>
      <c r="AE68" s="68">
        <v>0</v>
      </c>
      <c r="AF68" s="68">
        <v>0</v>
      </c>
      <c r="AG68" s="68">
        <v>0</v>
      </c>
      <c r="AH68" s="68">
        <v>0</v>
      </c>
      <c r="AI68" s="125">
        <v>0</v>
      </c>
      <c r="AJ68" s="68">
        <v>0</v>
      </c>
      <c r="AK68" s="127">
        <v>0.8</v>
      </c>
      <c r="AL68" s="68">
        <v>9.1999999999999993</v>
      </c>
      <c r="AM68" s="128">
        <v>5.4</v>
      </c>
      <c r="AN68" s="129">
        <f t="shared" si="3"/>
        <v>285.83000000000004</v>
      </c>
      <c r="AO68" s="163">
        <f t="shared" si="4"/>
        <v>17.864375000000003</v>
      </c>
    </row>
    <row r="69" spans="1:41" x14ac:dyDescent="0.3">
      <c r="A69" s="78" t="s">
        <v>279</v>
      </c>
      <c r="B69" s="50" t="s">
        <v>42</v>
      </c>
      <c r="C69" s="50" t="s">
        <v>24</v>
      </c>
      <c r="D69" s="50">
        <v>5</v>
      </c>
      <c r="E69" s="160"/>
      <c r="F69" s="52" t="s">
        <v>340</v>
      </c>
      <c r="G69" s="68">
        <v>52</v>
      </c>
      <c r="H69" s="94">
        <f t="shared" ref="H69:H132" si="5">I69-G69</f>
        <v>9</v>
      </c>
      <c r="I69" s="68">
        <v>61</v>
      </c>
      <c r="J69" s="133">
        <v>55</v>
      </c>
      <c r="K69" s="94">
        <f t="shared" ref="K69:K132" si="6">L69-J69</f>
        <v>9</v>
      </c>
      <c r="L69" s="134">
        <v>64</v>
      </c>
      <c r="M69" s="68">
        <v>65</v>
      </c>
      <c r="N69" s="94">
        <f t="shared" ref="N69:N132" si="7">O69-M69</f>
        <v>10</v>
      </c>
      <c r="O69" s="68">
        <v>75</v>
      </c>
      <c r="P69" s="154">
        <v>0.92</v>
      </c>
      <c r="Q69" s="153">
        <v>16</v>
      </c>
      <c r="R69" s="153">
        <v>0</v>
      </c>
      <c r="S69" s="125">
        <v>0</v>
      </c>
      <c r="T69" s="68">
        <v>0</v>
      </c>
      <c r="U69" s="68">
        <v>0</v>
      </c>
      <c r="V69" s="68">
        <v>0</v>
      </c>
      <c r="W69" s="68">
        <v>0</v>
      </c>
      <c r="X69" s="68">
        <v>0</v>
      </c>
      <c r="Y69" s="68">
        <v>0</v>
      </c>
      <c r="Z69" s="125">
        <v>232</v>
      </c>
      <c r="AA69" s="68">
        <v>1017</v>
      </c>
      <c r="AB69" s="68">
        <v>5.0999999999999996</v>
      </c>
      <c r="AC69" s="68">
        <v>49.6</v>
      </c>
      <c r="AD69" s="68">
        <v>35.6</v>
      </c>
      <c r="AE69" s="68">
        <v>27</v>
      </c>
      <c r="AF69" s="68">
        <v>196</v>
      </c>
      <c r="AG69" s="68">
        <v>1</v>
      </c>
      <c r="AH69" s="68">
        <v>11.1</v>
      </c>
      <c r="AI69" s="125">
        <v>0</v>
      </c>
      <c r="AJ69" s="68">
        <v>0</v>
      </c>
      <c r="AK69" s="127">
        <v>0.1</v>
      </c>
      <c r="AL69" s="68">
        <v>2.5</v>
      </c>
      <c r="AM69" s="128">
        <v>1.5</v>
      </c>
      <c r="AN69" s="129">
        <f t="shared" ref="AN69:AN132" si="8">IFERROR($S69*$S$2+$T69*$T$2+IF($U$2=0,0,$U69/$U$2)+$V69*$V$2+$W69*$W$2+$X69*$X$2+$Y69*$Y$2+$Z69*$Z$2+IF($AA$2=0,0,$AA69/$AA$2)+$AB$2*$AB69+$AC$2*$AC69+$AD$2*$AD69+$AE69*$AE$2+IF($AF$2=0,0,$AF69/$AF$2)+$AG69*$AG$2+$AH69*$AH$2+IF($AI$2=0,0,$AI69/$AI$2)+$AJ69*$AJ$2+$AK69*$AK$2+$AL69*$AL$2+$AM69*$AM$2,0)</f>
        <v>155.1</v>
      </c>
      <c r="AO69" s="163">
        <f t="shared" si="4"/>
        <v>9.6937499999999996</v>
      </c>
    </row>
    <row r="70" spans="1:41" x14ac:dyDescent="0.3">
      <c r="A70" s="78" t="s">
        <v>374</v>
      </c>
      <c r="B70" s="50" t="s">
        <v>42</v>
      </c>
      <c r="C70" s="50" t="s">
        <v>28</v>
      </c>
      <c r="D70" s="50">
        <v>9</v>
      </c>
      <c r="E70" s="160"/>
      <c r="F70" s="52" t="s">
        <v>340</v>
      </c>
      <c r="G70" s="68">
        <v>46</v>
      </c>
      <c r="H70" s="94">
        <f t="shared" si="5"/>
        <v>-2</v>
      </c>
      <c r="I70" s="68">
        <v>44</v>
      </c>
      <c r="J70" s="133">
        <v>60</v>
      </c>
      <c r="K70" s="94">
        <f t="shared" si="6"/>
        <v>2</v>
      </c>
      <c r="L70" s="134">
        <v>62</v>
      </c>
      <c r="M70" s="68">
        <v>51</v>
      </c>
      <c r="N70" s="94">
        <f t="shared" si="7"/>
        <v>-6</v>
      </c>
      <c r="O70" s="68">
        <v>45</v>
      </c>
      <c r="P70" s="154">
        <v>0.96</v>
      </c>
      <c r="Q70" s="153">
        <v>16</v>
      </c>
      <c r="R70" s="153">
        <v>0</v>
      </c>
      <c r="S70" s="125">
        <v>0</v>
      </c>
      <c r="T70" s="68">
        <v>0</v>
      </c>
      <c r="U70" s="68">
        <v>0</v>
      </c>
      <c r="V70" s="68">
        <v>0</v>
      </c>
      <c r="W70" s="68">
        <v>0</v>
      </c>
      <c r="X70" s="68">
        <v>0</v>
      </c>
      <c r="Y70" s="68">
        <v>0</v>
      </c>
      <c r="Z70" s="125">
        <v>136</v>
      </c>
      <c r="AA70" s="68">
        <v>609</v>
      </c>
      <c r="AB70" s="68">
        <v>3.3</v>
      </c>
      <c r="AC70" s="68">
        <v>31.2</v>
      </c>
      <c r="AD70" s="68">
        <v>66.599999999999994</v>
      </c>
      <c r="AE70" s="68">
        <v>53.3</v>
      </c>
      <c r="AF70" s="68">
        <v>437</v>
      </c>
      <c r="AG70" s="68">
        <v>2</v>
      </c>
      <c r="AH70" s="68">
        <v>21.6</v>
      </c>
      <c r="AI70" s="125">
        <v>0</v>
      </c>
      <c r="AJ70" s="68">
        <v>0</v>
      </c>
      <c r="AK70" s="127">
        <v>0.1</v>
      </c>
      <c r="AL70" s="68">
        <v>2.2999999999999998</v>
      </c>
      <c r="AM70" s="128">
        <v>1.3</v>
      </c>
      <c r="AN70" s="129">
        <f t="shared" si="8"/>
        <v>133.99999999999997</v>
      </c>
      <c r="AO70" s="163">
        <f t="shared" ref="AO70:AO133" si="9">IFERROR($AN70/$Q70,"-")</f>
        <v>8.3749999999999982</v>
      </c>
    </row>
    <row r="71" spans="1:41" x14ac:dyDescent="0.3">
      <c r="A71" s="78" t="s">
        <v>217</v>
      </c>
      <c r="B71" s="50" t="s">
        <v>42</v>
      </c>
      <c r="C71" s="50" t="s">
        <v>36</v>
      </c>
      <c r="D71" s="50">
        <v>11</v>
      </c>
      <c r="E71" s="160"/>
      <c r="F71" s="52" t="s">
        <v>340</v>
      </c>
      <c r="G71" s="68">
        <v>74</v>
      </c>
      <c r="H71" s="94">
        <f t="shared" si="5"/>
        <v>-3</v>
      </c>
      <c r="I71" s="68">
        <v>71</v>
      </c>
      <c r="J71" s="133">
        <v>73</v>
      </c>
      <c r="K71" s="94">
        <f t="shared" si="6"/>
        <v>-3</v>
      </c>
      <c r="L71" s="134">
        <v>70</v>
      </c>
      <c r="M71" s="68">
        <v>73</v>
      </c>
      <c r="N71" s="94">
        <f t="shared" si="7"/>
        <v>-4</v>
      </c>
      <c r="O71" s="68">
        <v>69</v>
      </c>
      <c r="P71" s="154">
        <v>0.88</v>
      </c>
      <c r="Q71" s="153">
        <v>16</v>
      </c>
      <c r="R71" s="153">
        <v>0</v>
      </c>
      <c r="S71" s="125">
        <v>0</v>
      </c>
      <c r="T71" s="68">
        <v>0</v>
      </c>
      <c r="U71" s="68">
        <v>0</v>
      </c>
      <c r="V71" s="68">
        <v>0</v>
      </c>
      <c r="W71" s="68">
        <v>0</v>
      </c>
      <c r="X71" s="68">
        <v>0</v>
      </c>
      <c r="Y71" s="68">
        <v>0</v>
      </c>
      <c r="Z71" s="125">
        <v>180</v>
      </c>
      <c r="AA71" s="68">
        <v>718</v>
      </c>
      <c r="AB71" s="68">
        <v>6.3</v>
      </c>
      <c r="AC71" s="68">
        <v>36.200000000000003</v>
      </c>
      <c r="AD71" s="68">
        <v>23.2</v>
      </c>
      <c r="AE71" s="68">
        <v>18</v>
      </c>
      <c r="AF71" s="68">
        <v>140</v>
      </c>
      <c r="AG71" s="68">
        <v>0.7</v>
      </c>
      <c r="AH71" s="68">
        <v>8.6999999999999993</v>
      </c>
      <c r="AI71" s="125">
        <v>0</v>
      </c>
      <c r="AJ71" s="68">
        <v>0</v>
      </c>
      <c r="AK71" s="127">
        <v>0.2</v>
      </c>
      <c r="AL71" s="68">
        <v>1</v>
      </c>
      <c r="AM71" s="128">
        <v>0.6</v>
      </c>
      <c r="AN71" s="129">
        <f t="shared" si="8"/>
        <v>126.99999999999999</v>
      </c>
      <c r="AO71" s="163">
        <f t="shared" si="9"/>
        <v>7.9374999999999991</v>
      </c>
    </row>
    <row r="72" spans="1:41" x14ac:dyDescent="0.3">
      <c r="A72" s="78" t="s">
        <v>375</v>
      </c>
      <c r="B72" s="50" t="s">
        <v>43</v>
      </c>
      <c r="C72" s="50" t="s">
        <v>20</v>
      </c>
      <c r="D72" s="50">
        <v>8</v>
      </c>
      <c r="E72" s="160"/>
      <c r="F72" s="52" t="s">
        <v>340</v>
      </c>
      <c r="G72" s="68">
        <v>64</v>
      </c>
      <c r="H72" s="94">
        <f t="shared" si="5"/>
        <v>1</v>
      </c>
      <c r="I72" s="68">
        <v>65</v>
      </c>
      <c r="J72" s="133">
        <v>64</v>
      </c>
      <c r="K72" s="94">
        <f t="shared" si="6"/>
        <v>-9</v>
      </c>
      <c r="L72" s="134">
        <v>55</v>
      </c>
      <c r="M72" s="68">
        <v>49</v>
      </c>
      <c r="N72" s="94">
        <f t="shared" si="7"/>
        <v>1</v>
      </c>
      <c r="O72" s="68">
        <v>50</v>
      </c>
      <c r="P72" s="154">
        <v>0.95</v>
      </c>
      <c r="Q72" s="153">
        <v>16</v>
      </c>
      <c r="R72" s="153">
        <v>0</v>
      </c>
      <c r="S72" s="125">
        <v>0</v>
      </c>
      <c r="T72" s="68">
        <v>0</v>
      </c>
      <c r="U72" s="68">
        <v>0</v>
      </c>
      <c r="V72" s="68">
        <v>0</v>
      </c>
      <c r="W72" s="68">
        <v>0</v>
      </c>
      <c r="X72" s="68">
        <v>0</v>
      </c>
      <c r="Y72" s="68">
        <v>0</v>
      </c>
      <c r="Z72" s="125">
        <v>0</v>
      </c>
      <c r="AA72" s="68">
        <v>0</v>
      </c>
      <c r="AB72" s="68">
        <v>0</v>
      </c>
      <c r="AC72" s="68">
        <v>0</v>
      </c>
      <c r="AD72" s="68">
        <v>127</v>
      </c>
      <c r="AE72" s="68">
        <v>78</v>
      </c>
      <c r="AF72" s="68">
        <v>1029</v>
      </c>
      <c r="AG72" s="68">
        <v>4.7</v>
      </c>
      <c r="AH72" s="68">
        <v>47.5</v>
      </c>
      <c r="AI72" s="125">
        <v>0</v>
      </c>
      <c r="AJ72" s="68">
        <v>0</v>
      </c>
      <c r="AK72" s="127">
        <v>0.1</v>
      </c>
      <c r="AL72" s="68">
        <v>0.7</v>
      </c>
      <c r="AM72" s="128">
        <v>0.4</v>
      </c>
      <c r="AN72" s="129">
        <f t="shared" si="8"/>
        <v>130.5</v>
      </c>
      <c r="AO72" s="163">
        <f t="shared" si="9"/>
        <v>8.15625</v>
      </c>
    </row>
    <row r="73" spans="1:41" x14ac:dyDescent="0.3">
      <c r="A73" s="78" t="s">
        <v>278</v>
      </c>
      <c r="B73" s="50" t="s">
        <v>43</v>
      </c>
      <c r="C73" s="50" t="s">
        <v>38</v>
      </c>
      <c r="D73" s="50">
        <v>8</v>
      </c>
      <c r="E73" s="160" t="s">
        <v>434</v>
      </c>
      <c r="F73" s="52" t="s">
        <v>340</v>
      </c>
      <c r="G73" s="68">
        <v>70</v>
      </c>
      <c r="H73" s="94">
        <f t="shared" si="5"/>
        <v>-2</v>
      </c>
      <c r="I73" s="68">
        <v>68</v>
      </c>
      <c r="J73" s="133">
        <v>54</v>
      </c>
      <c r="K73" s="94">
        <f t="shared" si="6"/>
        <v>5</v>
      </c>
      <c r="L73" s="134">
        <v>59</v>
      </c>
      <c r="M73" s="68">
        <v>63</v>
      </c>
      <c r="N73" s="94">
        <f t="shared" si="7"/>
        <v>2</v>
      </c>
      <c r="O73" s="68">
        <v>65</v>
      </c>
      <c r="P73" s="154">
        <v>0.97</v>
      </c>
      <c r="Q73" s="153">
        <v>16</v>
      </c>
      <c r="R73" s="153">
        <v>0</v>
      </c>
      <c r="S73" s="125">
        <v>0</v>
      </c>
      <c r="T73" s="68">
        <v>0</v>
      </c>
      <c r="U73" s="68">
        <v>0</v>
      </c>
      <c r="V73" s="68">
        <v>0</v>
      </c>
      <c r="W73" s="68">
        <v>0</v>
      </c>
      <c r="X73" s="68">
        <v>0</v>
      </c>
      <c r="Y73" s="68">
        <v>0</v>
      </c>
      <c r="Z73" s="125">
        <v>4.7</v>
      </c>
      <c r="AA73" s="68">
        <v>31</v>
      </c>
      <c r="AB73" s="68">
        <v>0.1</v>
      </c>
      <c r="AC73" s="68">
        <v>5.2</v>
      </c>
      <c r="AD73" s="68">
        <v>118</v>
      </c>
      <c r="AE73" s="68">
        <v>64.5</v>
      </c>
      <c r="AF73" s="68">
        <v>873</v>
      </c>
      <c r="AG73" s="68">
        <v>5.3</v>
      </c>
      <c r="AH73" s="68">
        <v>40.700000000000003</v>
      </c>
      <c r="AI73" s="125">
        <v>0</v>
      </c>
      <c r="AJ73" s="68">
        <v>0</v>
      </c>
      <c r="AK73" s="127">
        <v>0.1</v>
      </c>
      <c r="AL73" s="68">
        <v>0.9</v>
      </c>
      <c r="AM73" s="128">
        <v>0.5</v>
      </c>
      <c r="AN73" s="129">
        <f t="shared" si="8"/>
        <v>122</v>
      </c>
      <c r="AO73" s="163">
        <f t="shared" si="9"/>
        <v>7.625</v>
      </c>
    </row>
    <row r="74" spans="1:41" x14ac:dyDescent="0.3">
      <c r="A74" s="78" t="s">
        <v>191</v>
      </c>
      <c r="B74" s="50" t="s">
        <v>42</v>
      </c>
      <c r="C74" s="50" t="s">
        <v>47</v>
      </c>
      <c r="D74" s="50">
        <v>6</v>
      </c>
      <c r="E74" s="160"/>
      <c r="F74" s="52" t="s">
        <v>340</v>
      </c>
      <c r="G74" s="68">
        <v>62</v>
      </c>
      <c r="H74" s="94">
        <f t="shared" si="5"/>
        <v>4</v>
      </c>
      <c r="I74" s="68">
        <v>66</v>
      </c>
      <c r="J74" s="133">
        <v>61</v>
      </c>
      <c r="K74" s="94">
        <f t="shared" si="6"/>
        <v>5</v>
      </c>
      <c r="L74" s="134">
        <v>66</v>
      </c>
      <c r="M74" s="68">
        <v>66</v>
      </c>
      <c r="N74" s="94">
        <f t="shared" si="7"/>
        <v>1</v>
      </c>
      <c r="O74" s="68">
        <v>67</v>
      </c>
      <c r="P74" s="154">
        <v>0.92</v>
      </c>
      <c r="Q74" s="153">
        <v>16</v>
      </c>
      <c r="R74" s="153">
        <v>0</v>
      </c>
      <c r="S74" s="125">
        <v>0</v>
      </c>
      <c r="T74" s="68">
        <v>0</v>
      </c>
      <c r="U74" s="68">
        <v>0</v>
      </c>
      <c r="V74" s="68">
        <v>0</v>
      </c>
      <c r="W74" s="68">
        <v>0</v>
      </c>
      <c r="X74" s="68">
        <v>0</v>
      </c>
      <c r="Y74" s="68">
        <v>0</v>
      </c>
      <c r="Z74" s="125">
        <v>219</v>
      </c>
      <c r="AA74" s="68">
        <v>856</v>
      </c>
      <c r="AB74" s="68">
        <v>4.4000000000000004</v>
      </c>
      <c r="AC74" s="68">
        <v>42.4</v>
      </c>
      <c r="AD74" s="68">
        <v>26.1</v>
      </c>
      <c r="AE74" s="68">
        <v>20.6</v>
      </c>
      <c r="AF74" s="68">
        <v>165</v>
      </c>
      <c r="AG74" s="68">
        <v>0.5</v>
      </c>
      <c r="AH74" s="68">
        <v>9.8000000000000007</v>
      </c>
      <c r="AI74" s="125">
        <v>0</v>
      </c>
      <c r="AJ74" s="68">
        <v>0</v>
      </c>
      <c r="AK74" s="127">
        <v>0.1</v>
      </c>
      <c r="AL74" s="68">
        <v>1.2</v>
      </c>
      <c r="AM74" s="128">
        <v>0.7</v>
      </c>
      <c r="AN74" s="129">
        <f t="shared" si="8"/>
        <v>130.29999999999998</v>
      </c>
      <c r="AO74" s="163">
        <f t="shared" si="9"/>
        <v>8.1437499999999989</v>
      </c>
    </row>
    <row r="75" spans="1:41" x14ac:dyDescent="0.3">
      <c r="A75" s="78" t="s">
        <v>261</v>
      </c>
      <c r="B75" s="50" t="s">
        <v>43</v>
      </c>
      <c r="C75" s="50" t="s">
        <v>17</v>
      </c>
      <c r="D75" s="50">
        <v>5</v>
      </c>
      <c r="E75" s="160"/>
      <c r="F75" s="52" t="s">
        <v>340</v>
      </c>
      <c r="G75" s="68">
        <v>75</v>
      </c>
      <c r="H75" s="94">
        <f t="shared" si="5"/>
        <v>7</v>
      </c>
      <c r="I75" s="68">
        <v>82</v>
      </c>
      <c r="J75" s="133">
        <v>87</v>
      </c>
      <c r="K75" s="94">
        <f t="shared" si="6"/>
        <v>2</v>
      </c>
      <c r="L75" s="134">
        <v>89</v>
      </c>
      <c r="M75" s="68">
        <v>88</v>
      </c>
      <c r="N75" s="94">
        <f t="shared" si="7"/>
        <v>2</v>
      </c>
      <c r="O75" s="68">
        <v>90</v>
      </c>
      <c r="P75" s="154">
        <v>0.94</v>
      </c>
      <c r="Q75" s="153">
        <v>16</v>
      </c>
      <c r="R75" s="153">
        <v>0</v>
      </c>
      <c r="S75" s="125">
        <v>0</v>
      </c>
      <c r="T75" s="68">
        <v>0</v>
      </c>
      <c r="U75" s="68">
        <v>0</v>
      </c>
      <c r="V75" s="68">
        <v>0</v>
      </c>
      <c r="W75" s="68">
        <v>0</v>
      </c>
      <c r="X75" s="68">
        <v>0</v>
      </c>
      <c r="Y75" s="68">
        <v>0</v>
      </c>
      <c r="Z75" s="125">
        <v>0</v>
      </c>
      <c r="AA75" s="68">
        <v>0</v>
      </c>
      <c r="AB75" s="68">
        <v>0</v>
      </c>
      <c r="AC75" s="68">
        <v>0</v>
      </c>
      <c r="AD75" s="68">
        <v>92.2</v>
      </c>
      <c r="AE75" s="68">
        <v>54.7</v>
      </c>
      <c r="AF75" s="68">
        <v>827</v>
      </c>
      <c r="AG75" s="68">
        <v>4.8</v>
      </c>
      <c r="AH75" s="68">
        <v>38.700000000000003</v>
      </c>
      <c r="AI75" s="125">
        <v>0</v>
      </c>
      <c r="AJ75" s="68">
        <v>0</v>
      </c>
      <c r="AK75" s="127">
        <v>0.1</v>
      </c>
      <c r="AL75" s="68">
        <v>1.1000000000000001</v>
      </c>
      <c r="AM75" s="128">
        <v>0.7</v>
      </c>
      <c r="AN75" s="129">
        <f t="shared" si="8"/>
        <v>110.3</v>
      </c>
      <c r="AO75" s="163">
        <f t="shared" si="9"/>
        <v>6.8937499999999998</v>
      </c>
    </row>
    <row r="76" spans="1:41" x14ac:dyDescent="0.3">
      <c r="A76" s="78" t="s">
        <v>239</v>
      </c>
      <c r="B76" s="50" t="s">
        <v>44</v>
      </c>
      <c r="C76" s="50" t="s">
        <v>25</v>
      </c>
      <c r="D76" s="50">
        <v>4</v>
      </c>
      <c r="E76" s="160"/>
      <c r="F76" s="52" t="s">
        <v>340</v>
      </c>
      <c r="G76" s="68">
        <v>69</v>
      </c>
      <c r="H76" s="94">
        <f t="shared" si="5"/>
        <v>0</v>
      </c>
      <c r="I76" s="68">
        <v>69</v>
      </c>
      <c r="J76" s="133">
        <v>94</v>
      </c>
      <c r="K76" s="94">
        <f t="shared" si="6"/>
        <v>-16</v>
      </c>
      <c r="L76" s="134">
        <v>78</v>
      </c>
      <c r="M76" s="68">
        <v>89</v>
      </c>
      <c r="N76" s="94">
        <f t="shared" si="7"/>
        <v>2</v>
      </c>
      <c r="O76" s="68">
        <v>91</v>
      </c>
      <c r="P76" s="154">
        <v>0.98</v>
      </c>
      <c r="Q76" s="153">
        <v>16</v>
      </c>
      <c r="R76" s="153">
        <v>0</v>
      </c>
      <c r="S76" s="125">
        <v>407</v>
      </c>
      <c r="T76" s="68">
        <v>176</v>
      </c>
      <c r="U76" s="68">
        <v>4461</v>
      </c>
      <c r="V76" s="68">
        <v>32.1</v>
      </c>
      <c r="W76" s="68">
        <v>10.9</v>
      </c>
      <c r="X76" s="68">
        <v>25.6</v>
      </c>
      <c r="Y76" s="68">
        <v>216</v>
      </c>
      <c r="Z76" s="125">
        <v>34.9</v>
      </c>
      <c r="AA76" s="68">
        <v>42.3</v>
      </c>
      <c r="AB76" s="68">
        <v>1.9</v>
      </c>
      <c r="AC76" s="68">
        <v>5.7</v>
      </c>
      <c r="AD76" s="68">
        <v>0</v>
      </c>
      <c r="AE76" s="68">
        <v>0</v>
      </c>
      <c r="AF76" s="68">
        <v>0</v>
      </c>
      <c r="AG76" s="68">
        <v>0</v>
      </c>
      <c r="AH76" s="68">
        <v>0</v>
      </c>
      <c r="AI76" s="125">
        <v>0</v>
      </c>
      <c r="AJ76" s="68">
        <v>0</v>
      </c>
      <c r="AK76" s="127">
        <v>0.9</v>
      </c>
      <c r="AL76" s="68">
        <v>4.3</v>
      </c>
      <c r="AM76" s="128">
        <v>2.5</v>
      </c>
      <c r="AN76" s="129">
        <f t="shared" si="8"/>
        <v>308.37000000000006</v>
      </c>
      <c r="AO76" s="163">
        <f t="shared" si="9"/>
        <v>19.273125000000004</v>
      </c>
    </row>
    <row r="77" spans="1:41" x14ac:dyDescent="0.3">
      <c r="A77" s="78" t="s">
        <v>209</v>
      </c>
      <c r="B77" s="50" t="s">
        <v>43</v>
      </c>
      <c r="C77" s="50" t="s">
        <v>47</v>
      </c>
      <c r="D77" s="50">
        <v>6</v>
      </c>
      <c r="E77" s="160"/>
      <c r="F77" s="52" t="s">
        <v>340</v>
      </c>
      <c r="G77" s="68">
        <v>68</v>
      </c>
      <c r="H77" s="94">
        <f t="shared" si="5"/>
        <v>2</v>
      </c>
      <c r="I77" s="68">
        <v>70</v>
      </c>
      <c r="J77" s="133">
        <v>63</v>
      </c>
      <c r="K77" s="94">
        <f t="shared" si="6"/>
        <v>2</v>
      </c>
      <c r="L77" s="134">
        <v>65</v>
      </c>
      <c r="M77" s="68">
        <v>70</v>
      </c>
      <c r="N77" s="94">
        <f t="shared" si="7"/>
        <v>1</v>
      </c>
      <c r="O77" s="68">
        <v>71</v>
      </c>
      <c r="P77" s="154">
        <v>0.96</v>
      </c>
      <c r="Q77" s="153">
        <v>16</v>
      </c>
      <c r="R77" s="153">
        <v>0</v>
      </c>
      <c r="S77" s="125">
        <v>0</v>
      </c>
      <c r="T77" s="68">
        <v>0</v>
      </c>
      <c r="U77" s="68">
        <v>0</v>
      </c>
      <c r="V77" s="68">
        <v>0</v>
      </c>
      <c r="W77" s="68">
        <v>0</v>
      </c>
      <c r="X77" s="68">
        <v>0</v>
      </c>
      <c r="Y77" s="68">
        <v>0</v>
      </c>
      <c r="Z77" s="125">
        <v>0</v>
      </c>
      <c r="AA77" s="68">
        <v>0</v>
      </c>
      <c r="AB77" s="68">
        <v>0</v>
      </c>
      <c r="AC77" s="68">
        <v>0</v>
      </c>
      <c r="AD77" s="68">
        <v>115</v>
      </c>
      <c r="AE77" s="68">
        <v>65.900000000000006</v>
      </c>
      <c r="AF77" s="68">
        <v>1021</v>
      </c>
      <c r="AG77" s="68">
        <v>5</v>
      </c>
      <c r="AH77" s="68">
        <v>47.2</v>
      </c>
      <c r="AI77" s="125">
        <v>0</v>
      </c>
      <c r="AJ77" s="68">
        <v>0</v>
      </c>
      <c r="AK77" s="127">
        <v>0.1</v>
      </c>
      <c r="AL77" s="68">
        <v>0.7</v>
      </c>
      <c r="AM77" s="128">
        <v>0.4</v>
      </c>
      <c r="AN77" s="129">
        <f t="shared" si="8"/>
        <v>131.49999999999997</v>
      </c>
      <c r="AO77" s="163">
        <f t="shared" si="9"/>
        <v>8.2187499999999982</v>
      </c>
    </row>
    <row r="78" spans="1:41" x14ac:dyDescent="0.3">
      <c r="A78" s="78" t="s">
        <v>253</v>
      </c>
      <c r="B78" s="50" t="s">
        <v>43</v>
      </c>
      <c r="C78" s="50" t="s">
        <v>24</v>
      </c>
      <c r="D78" s="50">
        <v>5</v>
      </c>
      <c r="E78" s="160"/>
      <c r="F78" s="52" t="s">
        <v>340</v>
      </c>
      <c r="G78" s="68">
        <v>72</v>
      </c>
      <c r="H78" s="94">
        <f t="shared" si="5"/>
        <v>1</v>
      </c>
      <c r="I78" s="68">
        <v>73</v>
      </c>
      <c r="J78" s="133">
        <v>81</v>
      </c>
      <c r="K78" s="94">
        <f t="shared" si="6"/>
        <v>-1</v>
      </c>
      <c r="L78" s="134">
        <v>80</v>
      </c>
      <c r="M78" s="68">
        <v>74</v>
      </c>
      <c r="N78" s="94">
        <f t="shared" si="7"/>
        <v>3</v>
      </c>
      <c r="O78" s="68">
        <v>77</v>
      </c>
      <c r="P78" s="154">
        <v>0.93</v>
      </c>
      <c r="Q78" s="153">
        <v>16</v>
      </c>
      <c r="R78" s="153">
        <v>0</v>
      </c>
      <c r="S78" s="125">
        <v>0</v>
      </c>
      <c r="T78" s="68">
        <v>0</v>
      </c>
      <c r="U78" s="68">
        <v>0</v>
      </c>
      <c r="V78" s="68">
        <v>0</v>
      </c>
      <c r="W78" s="68">
        <v>0</v>
      </c>
      <c r="X78" s="68">
        <v>0</v>
      </c>
      <c r="Y78" s="68">
        <v>0</v>
      </c>
      <c r="Z78" s="125">
        <v>0</v>
      </c>
      <c r="AA78" s="68">
        <v>0</v>
      </c>
      <c r="AB78" s="68">
        <v>0</v>
      </c>
      <c r="AC78" s="68">
        <v>0</v>
      </c>
      <c r="AD78" s="68">
        <v>112</v>
      </c>
      <c r="AE78" s="68">
        <v>72.2</v>
      </c>
      <c r="AF78" s="68">
        <v>946</v>
      </c>
      <c r="AG78" s="68">
        <v>4.5999999999999996</v>
      </c>
      <c r="AH78" s="68">
        <v>43.9</v>
      </c>
      <c r="AI78" s="125">
        <v>0</v>
      </c>
      <c r="AJ78" s="68">
        <v>0</v>
      </c>
      <c r="AK78" s="127">
        <v>0.1</v>
      </c>
      <c r="AL78" s="68">
        <v>0.4</v>
      </c>
      <c r="AM78" s="128">
        <v>0.2</v>
      </c>
      <c r="AN78" s="129">
        <f t="shared" si="8"/>
        <v>121.99999999999999</v>
      </c>
      <c r="AO78" s="163">
        <f t="shared" si="9"/>
        <v>7.6249999999999991</v>
      </c>
    </row>
    <row r="79" spans="1:41" x14ac:dyDescent="0.3">
      <c r="A79" s="78" t="s">
        <v>226</v>
      </c>
      <c r="B79" s="50" t="s">
        <v>43</v>
      </c>
      <c r="C79" s="50" t="s">
        <v>15</v>
      </c>
      <c r="D79" s="50">
        <v>10</v>
      </c>
      <c r="E79" s="160" t="s">
        <v>435</v>
      </c>
      <c r="F79" s="52" t="s">
        <v>340</v>
      </c>
      <c r="G79" s="68">
        <v>88</v>
      </c>
      <c r="H79" s="94">
        <f t="shared" si="5"/>
        <v>-7</v>
      </c>
      <c r="I79" s="68">
        <v>81</v>
      </c>
      <c r="J79" s="133">
        <v>77</v>
      </c>
      <c r="K79" s="94">
        <f t="shared" si="6"/>
        <v>2</v>
      </c>
      <c r="L79" s="134">
        <v>79</v>
      </c>
      <c r="M79" s="68">
        <v>72</v>
      </c>
      <c r="N79" s="94">
        <f t="shared" si="7"/>
        <v>2</v>
      </c>
      <c r="O79" s="68">
        <v>74</v>
      </c>
      <c r="P79" s="154">
        <v>0.89</v>
      </c>
      <c r="Q79" s="153">
        <v>16</v>
      </c>
      <c r="R79" s="153">
        <v>0</v>
      </c>
      <c r="S79" s="125">
        <v>0</v>
      </c>
      <c r="T79" s="68">
        <v>0</v>
      </c>
      <c r="U79" s="68">
        <v>0</v>
      </c>
      <c r="V79" s="68">
        <v>0</v>
      </c>
      <c r="W79" s="68">
        <v>0</v>
      </c>
      <c r="X79" s="68">
        <v>0</v>
      </c>
      <c r="Y79" s="68">
        <v>0</v>
      </c>
      <c r="Z79" s="125">
        <v>0</v>
      </c>
      <c r="AA79" s="68">
        <v>0</v>
      </c>
      <c r="AB79" s="68">
        <v>0</v>
      </c>
      <c r="AC79" s="68">
        <v>0</v>
      </c>
      <c r="AD79" s="68">
        <v>95.1</v>
      </c>
      <c r="AE79" s="68">
        <v>63.7</v>
      </c>
      <c r="AF79" s="68">
        <v>801</v>
      </c>
      <c r="AG79" s="68">
        <v>5</v>
      </c>
      <c r="AH79" s="68">
        <v>37.5</v>
      </c>
      <c r="AI79" s="125">
        <v>0</v>
      </c>
      <c r="AJ79" s="68">
        <v>0</v>
      </c>
      <c r="AK79" s="127">
        <v>0.1</v>
      </c>
      <c r="AL79" s="68">
        <v>1.5</v>
      </c>
      <c r="AM79" s="128">
        <v>0.9</v>
      </c>
      <c r="AN79" s="129">
        <f t="shared" si="8"/>
        <v>108.5</v>
      </c>
      <c r="AO79" s="163">
        <f t="shared" si="9"/>
        <v>6.78125</v>
      </c>
    </row>
    <row r="80" spans="1:41" x14ac:dyDescent="0.3">
      <c r="A80" s="78" t="s">
        <v>240</v>
      </c>
      <c r="B80" s="50" t="s">
        <v>43</v>
      </c>
      <c r="C80" s="50" t="s">
        <v>34</v>
      </c>
      <c r="D80" s="50">
        <v>9</v>
      </c>
      <c r="E80" s="160"/>
      <c r="F80" s="52" t="s">
        <v>340</v>
      </c>
      <c r="G80" s="68">
        <v>67</v>
      </c>
      <c r="H80" s="94">
        <f t="shared" si="5"/>
        <v>5</v>
      </c>
      <c r="I80" s="68">
        <v>72</v>
      </c>
      <c r="J80" s="133">
        <v>56</v>
      </c>
      <c r="K80" s="94">
        <f t="shared" si="6"/>
        <v>1</v>
      </c>
      <c r="L80" s="134">
        <v>57</v>
      </c>
      <c r="M80" s="68">
        <v>50</v>
      </c>
      <c r="N80" s="94">
        <f t="shared" si="7"/>
        <v>1</v>
      </c>
      <c r="O80" s="68">
        <v>51</v>
      </c>
      <c r="P80" s="154">
        <v>0.97</v>
      </c>
      <c r="Q80" s="153">
        <v>16</v>
      </c>
      <c r="R80" s="153">
        <v>0</v>
      </c>
      <c r="S80" s="125">
        <v>0</v>
      </c>
      <c r="T80" s="68">
        <v>0</v>
      </c>
      <c r="U80" s="68">
        <v>0</v>
      </c>
      <c r="V80" s="68">
        <v>0</v>
      </c>
      <c r="W80" s="68">
        <v>0</v>
      </c>
      <c r="X80" s="68">
        <v>0</v>
      </c>
      <c r="Y80" s="68">
        <v>0</v>
      </c>
      <c r="Z80" s="125">
        <v>0</v>
      </c>
      <c r="AA80" s="68">
        <v>0</v>
      </c>
      <c r="AB80" s="68">
        <v>0</v>
      </c>
      <c r="AC80" s="68">
        <v>0</v>
      </c>
      <c r="AD80" s="68">
        <v>119</v>
      </c>
      <c r="AE80" s="68">
        <v>79.7</v>
      </c>
      <c r="AF80" s="68">
        <v>1028</v>
      </c>
      <c r="AG80" s="68">
        <v>4.9000000000000004</v>
      </c>
      <c r="AH80" s="68">
        <v>47.5</v>
      </c>
      <c r="AI80" s="125">
        <v>30.8</v>
      </c>
      <c r="AJ80" s="68">
        <v>0</v>
      </c>
      <c r="AK80" s="127">
        <v>0.1</v>
      </c>
      <c r="AL80" s="68">
        <v>0.4</v>
      </c>
      <c r="AM80" s="128">
        <v>0.2</v>
      </c>
      <c r="AN80" s="129">
        <f t="shared" si="8"/>
        <v>131.99999999999997</v>
      </c>
      <c r="AO80" s="163">
        <f t="shared" si="9"/>
        <v>8.2499999999999982</v>
      </c>
    </row>
    <row r="81" spans="1:41" x14ac:dyDescent="0.3">
      <c r="A81" s="78" t="s">
        <v>277</v>
      </c>
      <c r="B81" s="50" t="s">
        <v>45</v>
      </c>
      <c r="C81" s="50" t="s">
        <v>37</v>
      </c>
      <c r="D81" s="50">
        <v>7</v>
      </c>
      <c r="E81" s="160"/>
      <c r="F81" s="52" t="s">
        <v>340</v>
      </c>
      <c r="G81" s="68">
        <v>65</v>
      </c>
      <c r="H81" s="94">
        <f t="shared" si="5"/>
        <v>-1</v>
      </c>
      <c r="I81" s="68">
        <v>64</v>
      </c>
      <c r="J81" s="133">
        <v>68</v>
      </c>
      <c r="K81" s="94">
        <f t="shared" si="6"/>
        <v>1</v>
      </c>
      <c r="L81" s="134">
        <v>69</v>
      </c>
      <c r="M81" s="68">
        <v>57</v>
      </c>
      <c r="N81" s="94">
        <f t="shared" si="7"/>
        <v>4</v>
      </c>
      <c r="O81" s="68">
        <v>61</v>
      </c>
      <c r="P81" s="154">
        <v>0.99</v>
      </c>
      <c r="Q81" s="153">
        <v>16</v>
      </c>
      <c r="R81" s="153">
        <v>0</v>
      </c>
      <c r="S81" s="125">
        <v>0</v>
      </c>
      <c r="T81" s="68">
        <v>0</v>
      </c>
      <c r="U81" s="68">
        <v>0</v>
      </c>
      <c r="V81" s="68">
        <v>0</v>
      </c>
      <c r="W81" s="68">
        <v>0</v>
      </c>
      <c r="X81" s="68">
        <v>0</v>
      </c>
      <c r="Y81" s="68">
        <v>0</v>
      </c>
      <c r="Z81" s="125">
        <v>0</v>
      </c>
      <c r="AA81" s="68">
        <v>0</v>
      </c>
      <c r="AB81" s="68">
        <v>0</v>
      </c>
      <c r="AC81" s="68">
        <v>0</v>
      </c>
      <c r="AD81" s="68">
        <v>111</v>
      </c>
      <c r="AE81" s="68">
        <v>73.3</v>
      </c>
      <c r="AF81" s="68">
        <v>793</v>
      </c>
      <c r="AG81" s="68">
        <v>5.5</v>
      </c>
      <c r="AH81" s="68">
        <v>37.200000000000003</v>
      </c>
      <c r="AI81" s="125">
        <v>0</v>
      </c>
      <c r="AJ81" s="68">
        <v>0</v>
      </c>
      <c r="AK81" s="127">
        <v>0.1</v>
      </c>
      <c r="AL81" s="68">
        <v>0.4</v>
      </c>
      <c r="AM81" s="128">
        <v>0.2</v>
      </c>
      <c r="AN81" s="129">
        <f t="shared" si="8"/>
        <v>112.1</v>
      </c>
      <c r="AO81" s="163">
        <f t="shared" si="9"/>
        <v>7.0062499999999996</v>
      </c>
    </row>
    <row r="82" spans="1:41" x14ac:dyDescent="0.3">
      <c r="A82" s="78" t="s">
        <v>195</v>
      </c>
      <c r="B82" s="50" t="s">
        <v>42</v>
      </c>
      <c r="C82" s="50" t="s">
        <v>14</v>
      </c>
      <c r="D82" s="50">
        <v>7</v>
      </c>
      <c r="E82" s="160"/>
      <c r="F82" s="52" t="s">
        <v>340</v>
      </c>
      <c r="G82" s="68">
        <v>81</v>
      </c>
      <c r="H82" s="94">
        <f t="shared" si="5"/>
        <v>-2</v>
      </c>
      <c r="I82" s="68">
        <v>79</v>
      </c>
      <c r="J82" s="133">
        <v>70</v>
      </c>
      <c r="K82" s="94">
        <f t="shared" si="6"/>
        <v>-2</v>
      </c>
      <c r="L82" s="134">
        <v>68</v>
      </c>
      <c r="M82" s="68">
        <v>60</v>
      </c>
      <c r="N82" s="94">
        <f t="shared" si="7"/>
        <v>-6</v>
      </c>
      <c r="O82" s="68">
        <v>54</v>
      </c>
      <c r="P82" s="154">
        <v>0.87</v>
      </c>
      <c r="Q82" s="153">
        <v>16</v>
      </c>
      <c r="R82" s="153">
        <v>0</v>
      </c>
      <c r="S82" s="125">
        <v>0</v>
      </c>
      <c r="T82" s="68">
        <v>0</v>
      </c>
      <c r="U82" s="68">
        <v>0</v>
      </c>
      <c r="V82" s="68">
        <v>0</v>
      </c>
      <c r="W82" s="68">
        <v>0</v>
      </c>
      <c r="X82" s="68">
        <v>0</v>
      </c>
      <c r="Y82" s="68">
        <v>0</v>
      </c>
      <c r="Z82" s="125">
        <v>125</v>
      </c>
      <c r="AA82" s="68">
        <v>509</v>
      </c>
      <c r="AB82" s="68">
        <v>4.0999999999999996</v>
      </c>
      <c r="AC82" s="68">
        <v>26.7</v>
      </c>
      <c r="AD82" s="68">
        <v>71.3</v>
      </c>
      <c r="AE82" s="68">
        <v>56.6</v>
      </c>
      <c r="AF82" s="68">
        <v>442</v>
      </c>
      <c r="AG82" s="68">
        <v>1.4</v>
      </c>
      <c r="AH82" s="68">
        <v>21.9</v>
      </c>
      <c r="AI82" s="125">
        <v>0</v>
      </c>
      <c r="AJ82" s="68">
        <v>0</v>
      </c>
      <c r="AK82" s="127">
        <v>0.1</v>
      </c>
      <c r="AL82" s="68">
        <v>0.9</v>
      </c>
      <c r="AM82" s="128">
        <v>0.5</v>
      </c>
      <c r="AN82" s="129">
        <f t="shared" si="8"/>
        <v>127.29999999999998</v>
      </c>
      <c r="AO82" s="163">
        <f t="shared" si="9"/>
        <v>7.9562499999999989</v>
      </c>
    </row>
    <row r="83" spans="1:41" x14ac:dyDescent="0.3">
      <c r="A83" s="78" t="s">
        <v>270</v>
      </c>
      <c r="B83" s="50" t="s">
        <v>45</v>
      </c>
      <c r="C83" s="50" t="s">
        <v>35</v>
      </c>
      <c r="D83" s="50">
        <v>8</v>
      </c>
      <c r="E83" s="160" t="s">
        <v>436</v>
      </c>
      <c r="F83" s="52" t="s">
        <v>340</v>
      </c>
      <c r="G83" s="68">
        <v>107</v>
      </c>
      <c r="H83" s="94">
        <f t="shared" si="5"/>
        <v>-5</v>
      </c>
      <c r="I83" s="68">
        <v>102</v>
      </c>
      <c r="J83" s="133">
        <v>102</v>
      </c>
      <c r="K83" s="94">
        <f t="shared" si="6"/>
        <v>0</v>
      </c>
      <c r="L83" s="134">
        <v>102</v>
      </c>
      <c r="M83" s="68">
        <v>101</v>
      </c>
      <c r="N83" s="94">
        <f t="shared" si="7"/>
        <v>8</v>
      </c>
      <c r="O83" s="68">
        <v>109</v>
      </c>
      <c r="P83" s="154">
        <v>0.88</v>
      </c>
      <c r="Q83" s="153">
        <v>16</v>
      </c>
      <c r="R83" s="153">
        <v>0</v>
      </c>
      <c r="S83" s="125">
        <v>0</v>
      </c>
      <c r="T83" s="68">
        <v>0</v>
      </c>
      <c r="U83" s="68">
        <v>0</v>
      </c>
      <c r="V83" s="68">
        <v>0</v>
      </c>
      <c r="W83" s="68">
        <v>0</v>
      </c>
      <c r="X83" s="68">
        <v>0</v>
      </c>
      <c r="Y83" s="68">
        <v>0</v>
      </c>
      <c r="Z83" s="125">
        <v>0</v>
      </c>
      <c r="AA83" s="68">
        <v>0</v>
      </c>
      <c r="AB83" s="68">
        <v>0</v>
      </c>
      <c r="AC83" s="68">
        <v>0</v>
      </c>
      <c r="AD83" s="68">
        <v>82.4</v>
      </c>
      <c r="AE83" s="68">
        <v>54.7</v>
      </c>
      <c r="AF83" s="68">
        <v>687</v>
      </c>
      <c r="AG83" s="68">
        <v>5.9</v>
      </c>
      <c r="AH83" s="68">
        <v>32.5</v>
      </c>
      <c r="AI83" s="125">
        <v>0</v>
      </c>
      <c r="AJ83" s="68">
        <v>0</v>
      </c>
      <c r="AK83" s="127">
        <v>0.2</v>
      </c>
      <c r="AL83" s="68">
        <v>0.7</v>
      </c>
      <c r="AM83" s="128">
        <v>0.4</v>
      </c>
      <c r="AN83" s="129">
        <f t="shared" si="8"/>
        <v>103.70000000000002</v>
      </c>
      <c r="AO83" s="163">
        <f t="shared" si="9"/>
        <v>6.4812500000000011</v>
      </c>
    </row>
    <row r="84" spans="1:41" x14ac:dyDescent="0.3">
      <c r="A84" s="78" t="s">
        <v>330</v>
      </c>
      <c r="B84" s="50" t="s">
        <v>44</v>
      </c>
      <c r="C84" s="50" t="s">
        <v>32</v>
      </c>
      <c r="D84" s="50">
        <v>5</v>
      </c>
      <c r="E84" s="160"/>
      <c r="F84" s="52" t="s">
        <v>340</v>
      </c>
      <c r="G84" s="68">
        <v>77</v>
      </c>
      <c r="H84" s="94">
        <f t="shared" si="5"/>
        <v>-1</v>
      </c>
      <c r="I84" s="68">
        <v>76</v>
      </c>
      <c r="J84" s="133">
        <v>69</v>
      </c>
      <c r="K84" s="94">
        <f t="shared" si="6"/>
        <v>2</v>
      </c>
      <c r="L84" s="134">
        <v>71</v>
      </c>
      <c r="M84" s="68">
        <v>87</v>
      </c>
      <c r="N84" s="94">
        <f t="shared" si="7"/>
        <v>1</v>
      </c>
      <c r="O84" s="68">
        <v>88</v>
      </c>
      <c r="P84" s="154">
        <v>0.95</v>
      </c>
      <c r="Q84" s="153">
        <v>16</v>
      </c>
      <c r="R84" s="153">
        <v>0</v>
      </c>
      <c r="S84" s="125">
        <v>371</v>
      </c>
      <c r="T84" s="68">
        <v>173</v>
      </c>
      <c r="U84" s="68">
        <v>4352</v>
      </c>
      <c r="V84" s="68">
        <v>26.5</v>
      </c>
      <c r="W84" s="68">
        <v>13.7</v>
      </c>
      <c r="X84" s="68">
        <v>44.9</v>
      </c>
      <c r="Y84" s="68">
        <v>211</v>
      </c>
      <c r="Z84" s="125">
        <v>52.2</v>
      </c>
      <c r="AA84" s="68">
        <v>257</v>
      </c>
      <c r="AB84" s="68">
        <v>1.7</v>
      </c>
      <c r="AC84" s="68">
        <v>15.4</v>
      </c>
      <c r="AD84" s="68">
        <v>0</v>
      </c>
      <c r="AE84" s="68">
        <v>0</v>
      </c>
      <c r="AF84" s="68">
        <v>0</v>
      </c>
      <c r="AG84" s="68">
        <v>0</v>
      </c>
      <c r="AH84" s="68">
        <v>0</v>
      </c>
      <c r="AI84" s="125">
        <v>0</v>
      </c>
      <c r="AJ84" s="68">
        <v>0</v>
      </c>
      <c r="AK84" s="127">
        <v>0.8</v>
      </c>
      <c r="AL84" s="68">
        <v>9.1999999999999993</v>
      </c>
      <c r="AM84" s="128">
        <v>5.4</v>
      </c>
      <c r="AN84" s="129">
        <f t="shared" si="8"/>
        <v>293.08000000000004</v>
      </c>
      <c r="AO84" s="163">
        <f t="shared" si="9"/>
        <v>18.317500000000003</v>
      </c>
    </row>
    <row r="85" spans="1:41" x14ac:dyDescent="0.3">
      <c r="A85" s="78" t="s">
        <v>272</v>
      </c>
      <c r="B85" s="50" t="s">
        <v>43</v>
      </c>
      <c r="C85" s="50" t="s">
        <v>21</v>
      </c>
      <c r="D85" s="50">
        <v>10</v>
      </c>
      <c r="E85" s="160"/>
      <c r="F85" s="52" t="s">
        <v>340</v>
      </c>
      <c r="G85" s="68">
        <v>76</v>
      </c>
      <c r="H85" s="94">
        <f t="shared" si="5"/>
        <v>4</v>
      </c>
      <c r="I85" s="68">
        <v>80</v>
      </c>
      <c r="J85" s="133">
        <v>84</v>
      </c>
      <c r="K85" s="94">
        <f t="shared" si="6"/>
        <v>10</v>
      </c>
      <c r="L85" s="134">
        <v>94</v>
      </c>
      <c r="M85" s="68">
        <v>92</v>
      </c>
      <c r="N85" s="94">
        <f t="shared" si="7"/>
        <v>2</v>
      </c>
      <c r="O85" s="68">
        <v>94</v>
      </c>
      <c r="P85" s="154">
        <v>0.91</v>
      </c>
      <c r="Q85" s="153">
        <v>16</v>
      </c>
      <c r="R85" s="153">
        <v>0</v>
      </c>
      <c r="S85" s="125">
        <v>0</v>
      </c>
      <c r="T85" s="68">
        <v>0</v>
      </c>
      <c r="U85" s="68">
        <v>0</v>
      </c>
      <c r="V85" s="68">
        <v>0</v>
      </c>
      <c r="W85" s="68">
        <v>0</v>
      </c>
      <c r="X85" s="68">
        <v>0</v>
      </c>
      <c r="Y85" s="68">
        <v>0</v>
      </c>
      <c r="Z85" s="125">
        <v>0</v>
      </c>
      <c r="AA85" s="68">
        <v>0</v>
      </c>
      <c r="AB85" s="68">
        <v>0</v>
      </c>
      <c r="AC85" s="68">
        <v>0</v>
      </c>
      <c r="AD85" s="68">
        <v>114</v>
      </c>
      <c r="AE85" s="68">
        <v>77.099999999999994</v>
      </c>
      <c r="AF85" s="68">
        <v>946</v>
      </c>
      <c r="AG85" s="68">
        <v>3.6</v>
      </c>
      <c r="AH85" s="68">
        <v>43.9</v>
      </c>
      <c r="AI85" s="125">
        <v>0</v>
      </c>
      <c r="AJ85" s="68">
        <v>0</v>
      </c>
      <c r="AK85" s="127">
        <v>0.1</v>
      </c>
      <c r="AL85" s="68">
        <v>0.5</v>
      </c>
      <c r="AM85" s="128">
        <v>0.3</v>
      </c>
      <c r="AN85" s="129">
        <f t="shared" si="8"/>
        <v>115.8</v>
      </c>
      <c r="AO85" s="163">
        <f t="shared" si="9"/>
        <v>7.2374999999999998</v>
      </c>
    </row>
    <row r="86" spans="1:41" x14ac:dyDescent="0.3">
      <c r="A86" s="78" t="s">
        <v>337</v>
      </c>
      <c r="B86" s="50" t="s">
        <v>43</v>
      </c>
      <c r="C86" s="50" t="s">
        <v>25</v>
      </c>
      <c r="D86" s="50">
        <v>4</v>
      </c>
      <c r="E86" s="160" t="s">
        <v>437</v>
      </c>
      <c r="F86" s="52" t="s">
        <v>340</v>
      </c>
      <c r="G86" s="68">
        <v>109</v>
      </c>
      <c r="H86" s="94">
        <f t="shared" si="5"/>
        <v>-32</v>
      </c>
      <c r="I86" s="68">
        <v>77</v>
      </c>
      <c r="J86" s="133">
        <v>107</v>
      </c>
      <c r="K86" s="94">
        <f t="shared" si="6"/>
        <v>-14</v>
      </c>
      <c r="L86" s="134">
        <v>93</v>
      </c>
      <c r="M86" s="68">
        <v>104</v>
      </c>
      <c r="N86" s="94">
        <f t="shared" si="7"/>
        <v>-22</v>
      </c>
      <c r="O86" s="68">
        <v>82</v>
      </c>
      <c r="P86" s="154">
        <v>0.69</v>
      </c>
      <c r="Q86" s="153">
        <v>13</v>
      </c>
      <c r="R86" s="153">
        <v>0</v>
      </c>
      <c r="S86" s="125">
        <v>0</v>
      </c>
      <c r="T86" s="68">
        <v>0</v>
      </c>
      <c r="U86" s="68">
        <v>0</v>
      </c>
      <c r="V86" s="68">
        <v>0</v>
      </c>
      <c r="W86" s="68">
        <v>0</v>
      </c>
      <c r="X86" s="68">
        <v>0</v>
      </c>
      <c r="Y86" s="68">
        <v>0</v>
      </c>
      <c r="Z86" s="125">
        <v>0</v>
      </c>
      <c r="AA86" s="68">
        <v>0</v>
      </c>
      <c r="AB86" s="68">
        <v>0</v>
      </c>
      <c r="AC86" s="68">
        <v>0</v>
      </c>
      <c r="AD86" s="68">
        <v>71.8</v>
      </c>
      <c r="AE86" s="68">
        <v>49.6</v>
      </c>
      <c r="AF86" s="68">
        <v>627</v>
      </c>
      <c r="AG86" s="68">
        <v>4.4000000000000004</v>
      </c>
      <c r="AH86" s="68">
        <v>29.4</v>
      </c>
      <c r="AI86" s="125">
        <v>0</v>
      </c>
      <c r="AJ86" s="68">
        <v>0</v>
      </c>
      <c r="AK86" s="127">
        <v>0.1</v>
      </c>
      <c r="AL86" s="68">
        <v>0.5</v>
      </c>
      <c r="AM86" s="128">
        <v>0.3</v>
      </c>
      <c r="AN86" s="129">
        <f t="shared" si="8"/>
        <v>88.700000000000017</v>
      </c>
      <c r="AO86" s="163">
        <f t="shared" si="9"/>
        <v>6.8230769230769246</v>
      </c>
    </row>
    <row r="87" spans="1:41" x14ac:dyDescent="0.3">
      <c r="A87" s="78" t="s">
        <v>291</v>
      </c>
      <c r="B87" s="50" t="s">
        <v>43</v>
      </c>
      <c r="C87" s="50" t="s">
        <v>13</v>
      </c>
      <c r="D87" s="50">
        <v>9</v>
      </c>
      <c r="E87" s="160"/>
      <c r="F87" s="52" t="s">
        <v>340</v>
      </c>
      <c r="G87" s="68">
        <v>80</v>
      </c>
      <c r="H87" s="94">
        <f t="shared" si="5"/>
        <v>-2</v>
      </c>
      <c r="I87" s="68">
        <v>78</v>
      </c>
      <c r="J87" s="133">
        <v>82</v>
      </c>
      <c r="K87" s="94">
        <f t="shared" si="6"/>
        <v>8</v>
      </c>
      <c r="L87" s="134">
        <v>90</v>
      </c>
      <c r="M87" s="68">
        <v>71</v>
      </c>
      <c r="N87" s="94">
        <f t="shared" si="7"/>
        <v>-1</v>
      </c>
      <c r="O87" s="68">
        <v>70</v>
      </c>
      <c r="P87" s="154">
        <v>0.94</v>
      </c>
      <c r="Q87" s="153">
        <v>16</v>
      </c>
      <c r="R87" s="153">
        <v>0</v>
      </c>
      <c r="S87" s="125">
        <v>0</v>
      </c>
      <c r="T87" s="68">
        <v>0</v>
      </c>
      <c r="U87" s="68">
        <v>0</v>
      </c>
      <c r="V87" s="68">
        <v>0</v>
      </c>
      <c r="W87" s="68">
        <v>0</v>
      </c>
      <c r="X87" s="68">
        <v>0</v>
      </c>
      <c r="Y87" s="68">
        <v>0</v>
      </c>
      <c r="Z87" s="125">
        <v>0</v>
      </c>
      <c r="AA87" s="68">
        <v>0</v>
      </c>
      <c r="AB87" s="68">
        <v>0</v>
      </c>
      <c r="AC87" s="68">
        <v>0</v>
      </c>
      <c r="AD87" s="68">
        <v>105</v>
      </c>
      <c r="AE87" s="68">
        <v>68.400000000000006</v>
      </c>
      <c r="AF87" s="68">
        <v>910</v>
      </c>
      <c r="AG87" s="68">
        <v>5.0999999999999996</v>
      </c>
      <c r="AH87" s="68">
        <v>42.3</v>
      </c>
      <c r="AI87" s="125">
        <v>0</v>
      </c>
      <c r="AJ87" s="68">
        <v>0</v>
      </c>
      <c r="AK87" s="127">
        <v>0.1</v>
      </c>
      <c r="AL87" s="68">
        <v>1.6</v>
      </c>
      <c r="AM87" s="128">
        <v>0.9</v>
      </c>
      <c r="AN87" s="129">
        <f t="shared" si="8"/>
        <v>120</v>
      </c>
      <c r="AO87" s="163">
        <f t="shared" si="9"/>
        <v>7.5</v>
      </c>
    </row>
    <row r="88" spans="1:41" x14ac:dyDescent="0.3">
      <c r="A88" s="78" t="s">
        <v>376</v>
      </c>
      <c r="B88" s="50" t="s">
        <v>43</v>
      </c>
      <c r="C88" s="50" t="s">
        <v>32</v>
      </c>
      <c r="D88" s="50">
        <v>5</v>
      </c>
      <c r="E88" s="160"/>
      <c r="F88" s="52" t="s">
        <v>340</v>
      </c>
      <c r="G88" s="68">
        <v>71</v>
      </c>
      <c r="H88" s="94">
        <f t="shared" si="5"/>
        <v>4</v>
      </c>
      <c r="I88" s="68">
        <v>75</v>
      </c>
      <c r="J88" s="133">
        <v>71</v>
      </c>
      <c r="K88" s="94">
        <f t="shared" si="6"/>
        <v>3</v>
      </c>
      <c r="L88" s="134">
        <v>74</v>
      </c>
      <c r="M88" s="68">
        <v>47</v>
      </c>
      <c r="N88" s="94">
        <f t="shared" si="7"/>
        <v>-1</v>
      </c>
      <c r="O88" s="68">
        <v>46</v>
      </c>
      <c r="P88" s="154">
        <v>0.96</v>
      </c>
      <c r="Q88" s="153">
        <v>16</v>
      </c>
      <c r="R88" s="153">
        <v>0</v>
      </c>
      <c r="S88" s="125">
        <v>0</v>
      </c>
      <c r="T88" s="68">
        <v>0</v>
      </c>
      <c r="U88" s="68">
        <v>0</v>
      </c>
      <c r="V88" s="68">
        <v>0</v>
      </c>
      <c r="W88" s="68">
        <v>0</v>
      </c>
      <c r="X88" s="68">
        <v>0</v>
      </c>
      <c r="Y88" s="68">
        <v>0</v>
      </c>
      <c r="Z88" s="125">
        <v>4</v>
      </c>
      <c r="AA88" s="68">
        <v>26.6</v>
      </c>
      <c r="AB88" s="68">
        <v>0.1</v>
      </c>
      <c r="AC88" s="68">
        <v>5</v>
      </c>
      <c r="AD88" s="68">
        <v>131</v>
      </c>
      <c r="AE88" s="68">
        <v>87.7</v>
      </c>
      <c r="AF88" s="68">
        <v>925</v>
      </c>
      <c r="AG88" s="68">
        <v>5.0999999999999996</v>
      </c>
      <c r="AH88" s="68">
        <v>42.9</v>
      </c>
      <c r="AI88" s="125">
        <v>1218</v>
      </c>
      <c r="AJ88" s="68">
        <v>1</v>
      </c>
      <c r="AK88" s="127">
        <v>0.1</v>
      </c>
      <c r="AL88" s="68">
        <v>1</v>
      </c>
      <c r="AM88" s="128">
        <v>0.6</v>
      </c>
      <c r="AN88" s="129">
        <f t="shared" si="8"/>
        <v>131.36000000000001</v>
      </c>
      <c r="AO88" s="163">
        <f t="shared" si="9"/>
        <v>8.2100000000000009</v>
      </c>
    </row>
    <row r="89" spans="1:41" x14ac:dyDescent="0.3">
      <c r="A89" s="78" t="s">
        <v>228</v>
      </c>
      <c r="B89" s="50" t="s">
        <v>44</v>
      </c>
      <c r="C89" s="50" t="s">
        <v>28</v>
      </c>
      <c r="D89" s="50">
        <v>9</v>
      </c>
      <c r="E89" s="160"/>
      <c r="F89" s="52" t="s">
        <v>340</v>
      </c>
      <c r="G89" s="68">
        <v>85</v>
      </c>
      <c r="H89" s="94">
        <f t="shared" si="5"/>
        <v>0</v>
      </c>
      <c r="I89" s="68">
        <v>85</v>
      </c>
      <c r="J89" s="133">
        <v>85</v>
      </c>
      <c r="K89" s="94">
        <f t="shared" si="6"/>
        <v>-10</v>
      </c>
      <c r="L89" s="134">
        <v>75</v>
      </c>
      <c r="M89" s="68">
        <v>96</v>
      </c>
      <c r="N89" s="94">
        <f t="shared" si="7"/>
        <v>-4</v>
      </c>
      <c r="O89" s="68">
        <v>92</v>
      </c>
      <c r="P89" s="154">
        <v>0.95</v>
      </c>
      <c r="Q89" s="153">
        <v>16</v>
      </c>
      <c r="R89" s="153">
        <v>0</v>
      </c>
      <c r="S89" s="125">
        <v>369</v>
      </c>
      <c r="T89" s="68">
        <v>183</v>
      </c>
      <c r="U89" s="68">
        <v>4271</v>
      </c>
      <c r="V89" s="68">
        <v>26</v>
      </c>
      <c r="W89" s="68">
        <v>13.8</v>
      </c>
      <c r="X89" s="68">
        <v>31.3</v>
      </c>
      <c r="Y89" s="68">
        <v>207</v>
      </c>
      <c r="Z89" s="125">
        <v>37.6</v>
      </c>
      <c r="AA89" s="68">
        <v>119</v>
      </c>
      <c r="AB89" s="68">
        <v>1.4</v>
      </c>
      <c r="AC89" s="68">
        <v>9.1999999999999993</v>
      </c>
      <c r="AD89" s="68">
        <v>0</v>
      </c>
      <c r="AE89" s="68">
        <v>0</v>
      </c>
      <c r="AF89" s="68">
        <v>0</v>
      </c>
      <c r="AG89" s="68">
        <v>0</v>
      </c>
      <c r="AH89" s="68">
        <v>0</v>
      </c>
      <c r="AI89" s="125">
        <v>0</v>
      </c>
      <c r="AJ89" s="68">
        <v>0</v>
      </c>
      <c r="AK89" s="127">
        <v>0.7</v>
      </c>
      <c r="AL89" s="68">
        <v>7.8</v>
      </c>
      <c r="AM89" s="128">
        <v>4.5999999999999996</v>
      </c>
      <c r="AN89" s="129">
        <f t="shared" si="8"/>
        <v>273.53999999999996</v>
      </c>
      <c r="AO89" s="163">
        <f t="shared" si="9"/>
        <v>17.096249999999998</v>
      </c>
    </row>
    <row r="90" spans="1:41" x14ac:dyDescent="0.3">
      <c r="A90" s="78" t="s">
        <v>225</v>
      </c>
      <c r="B90" s="50" t="s">
        <v>42</v>
      </c>
      <c r="C90" s="50" t="s">
        <v>28</v>
      </c>
      <c r="D90" s="50">
        <v>9</v>
      </c>
      <c r="E90" s="160"/>
      <c r="F90" s="52" t="s">
        <v>340</v>
      </c>
      <c r="G90" s="68">
        <v>98</v>
      </c>
      <c r="H90" s="94">
        <f t="shared" si="5"/>
        <v>0</v>
      </c>
      <c r="I90" s="68">
        <v>98</v>
      </c>
      <c r="J90" s="133">
        <v>80</v>
      </c>
      <c r="K90" s="94">
        <f t="shared" si="6"/>
        <v>-7</v>
      </c>
      <c r="L90" s="134">
        <v>73</v>
      </c>
      <c r="M90" s="68">
        <v>79</v>
      </c>
      <c r="N90" s="94">
        <f t="shared" si="7"/>
        <v>-1</v>
      </c>
      <c r="O90" s="68">
        <v>78</v>
      </c>
      <c r="P90" s="154">
        <v>0.77</v>
      </c>
      <c r="Q90" s="153">
        <v>16</v>
      </c>
      <c r="R90" s="153">
        <v>0</v>
      </c>
      <c r="S90" s="125">
        <v>0</v>
      </c>
      <c r="T90" s="68">
        <v>0</v>
      </c>
      <c r="U90" s="68">
        <v>0</v>
      </c>
      <c r="V90" s="68">
        <v>0</v>
      </c>
      <c r="W90" s="68">
        <v>0</v>
      </c>
      <c r="X90" s="68">
        <v>0</v>
      </c>
      <c r="Y90" s="68">
        <v>0</v>
      </c>
      <c r="Z90" s="125">
        <v>196</v>
      </c>
      <c r="AA90" s="68">
        <v>747</v>
      </c>
      <c r="AB90" s="68">
        <v>6.5</v>
      </c>
      <c r="AC90" s="68">
        <v>37.5</v>
      </c>
      <c r="AD90" s="68">
        <v>38.9</v>
      </c>
      <c r="AE90" s="68">
        <v>30</v>
      </c>
      <c r="AF90" s="68">
        <v>232</v>
      </c>
      <c r="AG90" s="68">
        <v>1</v>
      </c>
      <c r="AH90" s="68">
        <v>12.7</v>
      </c>
      <c r="AI90" s="125">
        <v>0</v>
      </c>
      <c r="AJ90" s="68">
        <v>0</v>
      </c>
      <c r="AK90" s="127">
        <v>0.2</v>
      </c>
      <c r="AL90" s="68">
        <v>3.1</v>
      </c>
      <c r="AM90" s="128">
        <v>1.8</v>
      </c>
      <c r="AN90" s="129">
        <f t="shared" si="8"/>
        <v>139.70000000000002</v>
      </c>
      <c r="AO90" s="163">
        <f t="shared" si="9"/>
        <v>8.7312500000000011</v>
      </c>
    </row>
    <row r="91" spans="1:41" x14ac:dyDescent="0.3">
      <c r="A91" s="78" t="s">
        <v>252</v>
      </c>
      <c r="B91" s="50" t="s">
        <v>43</v>
      </c>
      <c r="C91" s="50" t="s">
        <v>30</v>
      </c>
      <c r="D91" s="50">
        <v>11</v>
      </c>
      <c r="E91" s="160"/>
      <c r="F91" s="52" t="s">
        <v>340</v>
      </c>
      <c r="G91" s="68">
        <v>89</v>
      </c>
      <c r="H91" s="94">
        <f t="shared" si="5"/>
        <v>4</v>
      </c>
      <c r="I91" s="68">
        <v>93</v>
      </c>
      <c r="J91" s="133">
        <v>96</v>
      </c>
      <c r="K91" s="94">
        <f t="shared" si="6"/>
        <v>4</v>
      </c>
      <c r="L91" s="134">
        <v>100</v>
      </c>
      <c r="M91" s="68">
        <v>102</v>
      </c>
      <c r="N91" s="94">
        <f t="shared" si="7"/>
        <v>0</v>
      </c>
      <c r="O91" s="68">
        <v>102</v>
      </c>
      <c r="P91" s="154">
        <v>0.85</v>
      </c>
      <c r="Q91" s="153">
        <v>16</v>
      </c>
      <c r="R91" s="153">
        <v>0</v>
      </c>
      <c r="S91" s="125">
        <v>0</v>
      </c>
      <c r="T91" s="68">
        <v>0</v>
      </c>
      <c r="U91" s="68">
        <v>0</v>
      </c>
      <c r="V91" s="68">
        <v>0</v>
      </c>
      <c r="W91" s="68">
        <v>0</v>
      </c>
      <c r="X91" s="68">
        <v>0</v>
      </c>
      <c r="Y91" s="68">
        <v>0</v>
      </c>
      <c r="Z91" s="125">
        <v>0</v>
      </c>
      <c r="AA91" s="68">
        <v>0</v>
      </c>
      <c r="AB91" s="68">
        <v>0</v>
      </c>
      <c r="AC91" s="68">
        <v>0</v>
      </c>
      <c r="AD91" s="68">
        <v>87.8</v>
      </c>
      <c r="AE91" s="68">
        <v>57.5</v>
      </c>
      <c r="AF91" s="68">
        <v>864</v>
      </c>
      <c r="AG91" s="68">
        <v>5.7</v>
      </c>
      <c r="AH91" s="68">
        <v>40.299999999999997</v>
      </c>
      <c r="AI91" s="125">
        <v>0</v>
      </c>
      <c r="AJ91" s="68">
        <v>0</v>
      </c>
      <c r="AK91" s="127">
        <v>0.2</v>
      </c>
      <c r="AL91" s="68">
        <v>0.9</v>
      </c>
      <c r="AM91" s="128">
        <v>0.5</v>
      </c>
      <c r="AN91" s="129">
        <f t="shared" si="8"/>
        <v>120.00000000000001</v>
      </c>
      <c r="AO91" s="163">
        <f t="shared" si="9"/>
        <v>7.5000000000000009</v>
      </c>
    </row>
    <row r="92" spans="1:41" x14ac:dyDescent="0.3">
      <c r="A92" s="78" t="s">
        <v>377</v>
      </c>
      <c r="B92" s="50" t="s">
        <v>43</v>
      </c>
      <c r="C92" s="50" t="s">
        <v>16</v>
      </c>
      <c r="D92" s="50">
        <v>9</v>
      </c>
      <c r="E92" s="160"/>
      <c r="F92" s="52" t="s">
        <v>340</v>
      </c>
      <c r="G92" s="68">
        <v>82</v>
      </c>
      <c r="H92" s="94">
        <f t="shared" si="5"/>
        <v>5</v>
      </c>
      <c r="I92" s="68">
        <v>87</v>
      </c>
      <c r="J92" s="133">
        <v>83</v>
      </c>
      <c r="K92" s="94">
        <f t="shared" si="6"/>
        <v>-1</v>
      </c>
      <c r="L92" s="134">
        <v>82</v>
      </c>
      <c r="M92" s="68">
        <v>77</v>
      </c>
      <c r="N92" s="94">
        <f t="shared" si="7"/>
        <v>2</v>
      </c>
      <c r="O92" s="68">
        <v>79</v>
      </c>
      <c r="P92" s="154">
        <v>0.89</v>
      </c>
      <c r="Q92" s="153">
        <v>16</v>
      </c>
      <c r="R92" s="153">
        <v>0</v>
      </c>
      <c r="S92" s="125">
        <v>0</v>
      </c>
      <c r="T92" s="68">
        <v>0</v>
      </c>
      <c r="U92" s="68">
        <v>0</v>
      </c>
      <c r="V92" s="68">
        <v>0</v>
      </c>
      <c r="W92" s="68">
        <v>0</v>
      </c>
      <c r="X92" s="68">
        <v>0</v>
      </c>
      <c r="Y92" s="68">
        <v>0</v>
      </c>
      <c r="Z92" s="125">
        <v>3.9</v>
      </c>
      <c r="AA92" s="68">
        <v>25.5</v>
      </c>
      <c r="AB92" s="68">
        <v>0.1</v>
      </c>
      <c r="AC92" s="68">
        <v>5</v>
      </c>
      <c r="AD92" s="68">
        <v>110</v>
      </c>
      <c r="AE92" s="68">
        <v>66.400000000000006</v>
      </c>
      <c r="AF92" s="68">
        <v>936</v>
      </c>
      <c r="AG92" s="68">
        <v>5.2</v>
      </c>
      <c r="AH92" s="68">
        <v>43.4</v>
      </c>
      <c r="AI92" s="125">
        <v>0</v>
      </c>
      <c r="AJ92" s="68">
        <v>0</v>
      </c>
      <c r="AK92" s="127">
        <v>0.1</v>
      </c>
      <c r="AL92" s="68">
        <v>0.6</v>
      </c>
      <c r="AM92" s="128">
        <v>0.3</v>
      </c>
      <c r="AN92" s="129">
        <f t="shared" si="8"/>
        <v>127.55000000000001</v>
      </c>
      <c r="AO92" s="163">
        <f t="shared" si="9"/>
        <v>7.9718750000000007</v>
      </c>
    </row>
    <row r="93" spans="1:41" x14ac:dyDescent="0.3">
      <c r="A93" s="78" t="s">
        <v>207</v>
      </c>
      <c r="B93" s="50" t="s">
        <v>43</v>
      </c>
      <c r="C93" s="50" t="s">
        <v>16</v>
      </c>
      <c r="D93" s="50">
        <v>9</v>
      </c>
      <c r="E93" s="160"/>
      <c r="F93" s="52" t="s">
        <v>340</v>
      </c>
      <c r="G93" s="68">
        <v>79</v>
      </c>
      <c r="H93" s="94">
        <f t="shared" si="5"/>
        <v>4</v>
      </c>
      <c r="I93" s="68">
        <v>83</v>
      </c>
      <c r="J93" s="133">
        <v>75</v>
      </c>
      <c r="K93" s="94">
        <f t="shared" si="6"/>
        <v>8</v>
      </c>
      <c r="L93" s="134">
        <v>83</v>
      </c>
      <c r="M93" s="68">
        <v>64</v>
      </c>
      <c r="N93" s="94">
        <f t="shared" si="7"/>
        <v>-1</v>
      </c>
      <c r="O93" s="68">
        <v>63</v>
      </c>
      <c r="P93" s="154">
        <v>0.94</v>
      </c>
      <c r="Q93" s="153">
        <v>16</v>
      </c>
      <c r="R93" s="153">
        <v>0</v>
      </c>
      <c r="S93" s="125">
        <v>0</v>
      </c>
      <c r="T93" s="68">
        <v>0</v>
      </c>
      <c r="U93" s="68">
        <v>0</v>
      </c>
      <c r="V93" s="68">
        <v>0</v>
      </c>
      <c r="W93" s="68">
        <v>0</v>
      </c>
      <c r="X93" s="68">
        <v>0</v>
      </c>
      <c r="Y93" s="68">
        <v>0</v>
      </c>
      <c r="Z93" s="125">
        <v>0</v>
      </c>
      <c r="AA93" s="68">
        <v>0</v>
      </c>
      <c r="AB93" s="68">
        <v>0</v>
      </c>
      <c r="AC93" s="68">
        <v>0</v>
      </c>
      <c r="AD93" s="68">
        <v>110</v>
      </c>
      <c r="AE93" s="68">
        <v>69.5</v>
      </c>
      <c r="AF93" s="68">
        <v>874</v>
      </c>
      <c r="AG93" s="68">
        <v>5.8</v>
      </c>
      <c r="AH93" s="68">
        <v>40.700000000000003</v>
      </c>
      <c r="AI93" s="125">
        <v>0</v>
      </c>
      <c r="AJ93" s="68">
        <v>0</v>
      </c>
      <c r="AK93" s="127">
        <v>0.2</v>
      </c>
      <c r="AL93" s="68">
        <v>0.8</v>
      </c>
      <c r="AM93" s="128">
        <v>0.5</v>
      </c>
      <c r="AN93" s="129">
        <f t="shared" si="8"/>
        <v>121.60000000000001</v>
      </c>
      <c r="AO93" s="163">
        <f t="shared" si="9"/>
        <v>7.6000000000000005</v>
      </c>
    </row>
    <row r="94" spans="1:41" x14ac:dyDescent="0.3">
      <c r="A94" s="78" t="s">
        <v>247</v>
      </c>
      <c r="B94" s="50" t="s">
        <v>45</v>
      </c>
      <c r="C94" s="50" t="s">
        <v>33</v>
      </c>
      <c r="D94" s="50">
        <v>6</v>
      </c>
      <c r="E94" s="160"/>
      <c r="F94" s="52" t="s">
        <v>340</v>
      </c>
      <c r="G94" s="68">
        <v>84</v>
      </c>
      <c r="H94" s="94">
        <f t="shared" si="5"/>
        <v>0</v>
      </c>
      <c r="I94" s="68">
        <v>84</v>
      </c>
      <c r="J94" s="133">
        <v>89</v>
      </c>
      <c r="K94" s="94">
        <f t="shared" si="6"/>
        <v>-5</v>
      </c>
      <c r="L94" s="134">
        <v>84</v>
      </c>
      <c r="M94" s="68">
        <v>75</v>
      </c>
      <c r="N94" s="94">
        <f t="shared" si="7"/>
        <v>1</v>
      </c>
      <c r="O94" s="68">
        <v>76</v>
      </c>
      <c r="P94" s="154">
        <v>0.99</v>
      </c>
      <c r="Q94" s="153">
        <v>16</v>
      </c>
      <c r="R94" s="153">
        <v>0</v>
      </c>
      <c r="S94" s="125">
        <v>0</v>
      </c>
      <c r="T94" s="68">
        <v>0</v>
      </c>
      <c r="U94" s="68">
        <v>0</v>
      </c>
      <c r="V94" s="68">
        <v>0</v>
      </c>
      <c r="W94" s="68">
        <v>0</v>
      </c>
      <c r="X94" s="68">
        <v>0</v>
      </c>
      <c r="Y94" s="68">
        <v>0</v>
      </c>
      <c r="Z94" s="125">
        <v>0</v>
      </c>
      <c r="AA94" s="68">
        <v>0</v>
      </c>
      <c r="AB94" s="68">
        <v>0</v>
      </c>
      <c r="AC94" s="68">
        <v>0</v>
      </c>
      <c r="AD94" s="68">
        <v>89.1</v>
      </c>
      <c r="AE94" s="68">
        <v>61.9</v>
      </c>
      <c r="AF94" s="68">
        <v>720</v>
      </c>
      <c r="AG94" s="68">
        <v>6.3</v>
      </c>
      <c r="AH94" s="68">
        <v>34</v>
      </c>
      <c r="AI94" s="125">
        <v>0</v>
      </c>
      <c r="AJ94" s="68">
        <v>0</v>
      </c>
      <c r="AK94" s="127">
        <v>0.2</v>
      </c>
      <c r="AL94" s="68">
        <v>0.3</v>
      </c>
      <c r="AM94" s="128">
        <v>0.2</v>
      </c>
      <c r="AN94" s="129">
        <f t="shared" si="8"/>
        <v>109.8</v>
      </c>
      <c r="AO94" s="163">
        <f t="shared" si="9"/>
        <v>6.8624999999999998</v>
      </c>
    </row>
    <row r="95" spans="1:41" x14ac:dyDescent="0.3">
      <c r="A95" s="78" t="s">
        <v>378</v>
      </c>
      <c r="B95" s="50" t="s">
        <v>42</v>
      </c>
      <c r="C95" s="50" t="s">
        <v>15</v>
      </c>
      <c r="D95" s="50">
        <v>10</v>
      </c>
      <c r="E95" s="160"/>
      <c r="F95" s="52" t="s">
        <v>340</v>
      </c>
      <c r="G95" s="68">
        <v>94</v>
      </c>
      <c r="H95" s="94">
        <f t="shared" si="5"/>
        <v>0</v>
      </c>
      <c r="I95" s="68">
        <v>94</v>
      </c>
      <c r="J95" s="133">
        <v>88</v>
      </c>
      <c r="K95" s="94">
        <f t="shared" si="6"/>
        <v>-3</v>
      </c>
      <c r="L95" s="134">
        <v>85</v>
      </c>
      <c r="M95" s="68">
        <v>94</v>
      </c>
      <c r="N95" s="94">
        <f t="shared" si="7"/>
        <v>-7</v>
      </c>
      <c r="O95" s="68">
        <v>87</v>
      </c>
      <c r="P95" s="154">
        <v>0.72</v>
      </c>
      <c r="Q95" s="153">
        <v>16</v>
      </c>
      <c r="R95" s="153">
        <v>0</v>
      </c>
      <c r="S95" s="125">
        <v>0</v>
      </c>
      <c r="T95" s="68">
        <v>0</v>
      </c>
      <c r="U95" s="68">
        <v>0</v>
      </c>
      <c r="V95" s="68">
        <v>0</v>
      </c>
      <c r="W95" s="68">
        <v>0</v>
      </c>
      <c r="X95" s="68">
        <v>0</v>
      </c>
      <c r="Y95" s="68">
        <v>0</v>
      </c>
      <c r="Z95" s="125">
        <v>176</v>
      </c>
      <c r="AA95" s="68">
        <v>735</v>
      </c>
      <c r="AB95" s="68">
        <v>6.5</v>
      </c>
      <c r="AC95" s="68">
        <v>36.9</v>
      </c>
      <c r="AD95" s="68">
        <v>28</v>
      </c>
      <c r="AE95" s="68">
        <v>22.6</v>
      </c>
      <c r="AF95" s="68">
        <v>181</v>
      </c>
      <c r="AG95" s="68">
        <v>0.9</v>
      </c>
      <c r="AH95" s="68">
        <v>10.5</v>
      </c>
      <c r="AI95" s="125">
        <v>0</v>
      </c>
      <c r="AJ95" s="68">
        <v>0</v>
      </c>
      <c r="AK95" s="127">
        <v>0.2</v>
      </c>
      <c r="AL95" s="68">
        <v>2.4</v>
      </c>
      <c r="AM95" s="128">
        <v>1.4</v>
      </c>
      <c r="AN95" s="129">
        <f t="shared" si="8"/>
        <v>133.6</v>
      </c>
      <c r="AO95" s="163">
        <f t="shared" si="9"/>
        <v>8.35</v>
      </c>
    </row>
    <row r="96" spans="1:41" x14ac:dyDescent="0.3">
      <c r="A96" s="78" t="s">
        <v>237</v>
      </c>
      <c r="B96" s="50" t="s">
        <v>45</v>
      </c>
      <c r="C96" s="50" t="s">
        <v>32</v>
      </c>
      <c r="D96" s="50">
        <v>5</v>
      </c>
      <c r="E96" s="160"/>
      <c r="F96" s="52" t="s">
        <v>340</v>
      </c>
      <c r="G96" s="68">
        <v>86</v>
      </c>
      <c r="H96" s="94">
        <f t="shared" si="5"/>
        <v>2</v>
      </c>
      <c r="I96" s="68">
        <v>88</v>
      </c>
      <c r="J96" s="133">
        <v>86</v>
      </c>
      <c r="K96" s="94">
        <f t="shared" si="6"/>
        <v>5</v>
      </c>
      <c r="L96" s="134">
        <v>91</v>
      </c>
      <c r="M96" s="68">
        <v>80</v>
      </c>
      <c r="N96" s="94">
        <f t="shared" si="7"/>
        <v>0</v>
      </c>
      <c r="O96" s="68">
        <v>80</v>
      </c>
      <c r="P96" s="154">
        <v>0.97</v>
      </c>
      <c r="Q96" s="153">
        <v>16</v>
      </c>
      <c r="R96" s="153">
        <v>0</v>
      </c>
      <c r="S96" s="125">
        <v>0</v>
      </c>
      <c r="T96" s="68">
        <v>0</v>
      </c>
      <c r="U96" s="68">
        <v>0</v>
      </c>
      <c r="V96" s="68">
        <v>0</v>
      </c>
      <c r="W96" s="68">
        <v>0</v>
      </c>
      <c r="X96" s="68">
        <v>0</v>
      </c>
      <c r="Y96" s="68">
        <v>0</v>
      </c>
      <c r="Z96" s="125">
        <v>0</v>
      </c>
      <c r="AA96" s="68">
        <v>0</v>
      </c>
      <c r="AB96" s="68">
        <v>0</v>
      </c>
      <c r="AC96" s="68">
        <v>0</v>
      </c>
      <c r="AD96" s="68">
        <v>76.599999999999994</v>
      </c>
      <c r="AE96" s="68">
        <v>51.4</v>
      </c>
      <c r="AF96" s="68">
        <v>630</v>
      </c>
      <c r="AG96" s="68">
        <v>5.3</v>
      </c>
      <c r="AH96" s="68">
        <v>30.1</v>
      </c>
      <c r="AI96" s="125">
        <v>0</v>
      </c>
      <c r="AJ96" s="68">
        <v>0</v>
      </c>
      <c r="AK96" s="127">
        <v>0.1</v>
      </c>
      <c r="AL96" s="68">
        <v>0.5</v>
      </c>
      <c r="AM96" s="128">
        <v>0.3</v>
      </c>
      <c r="AN96" s="129">
        <f t="shared" si="8"/>
        <v>94.4</v>
      </c>
      <c r="AO96" s="163">
        <f t="shared" si="9"/>
        <v>5.9</v>
      </c>
    </row>
    <row r="97" spans="1:41" x14ac:dyDescent="0.3">
      <c r="A97" s="78" t="s">
        <v>224</v>
      </c>
      <c r="B97" s="50" t="s">
        <v>42</v>
      </c>
      <c r="C97" s="50" t="s">
        <v>36</v>
      </c>
      <c r="D97" s="50">
        <v>11</v>
      </c>
      <c r="E97" s="160"/>
      <c r="F97" s="52" t="s">
        <v>340</v>
      </c>
      <c r="G97" s="68">
        <v>93</v>
      </c>
      <c r="H97" s="94">
        <f t="shared" si="5"/>
        <v>3</v>
      </c>
      <c r="I97" s="68">
        <v>96</v>
      </c>
      <c r="J97" s="133">
        <v>97</v>
      </c>
      <c r="K97" s="94">
        <f t="shared" si="6"/>
        <v>1</v>
      </c>
      <c r="L97" s="134">
        <v>98</v>
      </c>
      <c r="M97" s="68">
        <v>67</v>
      </c>
      <c r="N97" s="94">
        <f t="shared" si="7"/>
        <v>1</v>
      </c>
      <c r="O97" s="68">
        <v>68</v>
      </c>
      <c r="P97" s="154">
        <v>0.67</v>
      </c>
      <c r="Q97" s="153">
        <v>16</v>
      </c>
      <c r="R97" s="153">
        <v>0</v>
      </c>
      <c r="S97" s="125">
        <v>0</v>
      </c>
      <c r="T97" s="68">
        <v>0</v>
      </c>
      <c r="U97" s="68">
        <v>0</v>
      </c>
      <c r="V97" s="68">
        <v>0</v>
      </c>
      <c r="W97" s="68">
        <v>0</v>
      </c>
      <c r="X97" s="68">
        <v>0</v>
      </c>
      <c r="Y97" s="68">
        <v>0</v>
      </c>
      <c r="Z97" s="125">
        <v>91.9</v>
      </c>
      <c r="AA97" s="68">
        <v>385</v>
      </c>
      <c r="AB97" s="68">
        <v>3</v>
      </c>
      <c r="AC97" s="68">
        <v>21.2</v>
      </c>
      <c r="AD97" s="68">
        <v>63.9</v>
      </c>
      <c r="AE97" s="68">
        <v>48</v>
      </c>
      <c r="AF97" s="68">
        <v>441</v>
      </c>
      <c r="AG97" s="68">
        <v>2.2000000000000002</v>
      </c>
      <c r="AH97" s="68">
        <v>21.8</v>
      </c>
      <c r="AI97" s="125">
        <v>0</v>
      </c>
      <c r="AJ97" s="68">
        <v>0</v>
      </c>
      <c r="AK97" s="127">
        <v>0.1</v>
      </c>
      <c r="AL97" s="68">
        <v>0.7</v>
      </c>
      <c r="AM97" s="128">
        <v>0.4</v>
      </c>
      <c r="AN97" s="129">
        <f t="shared" si="8"/>
        <v>113.2</v>
      </c>
      <c r="AO97" s="163">
        <f t="shared" si="9"/>
        <v>7.0750000000000002</v>
      </c>
    </row>
    <row r="98" spans="1:41" x14ac:dyDescent="0.3">
      <c r="A98" s="78" t="s">
        <v>379</v>
      </c>
      <c r="B98" s="50" t="s">
        <v>43</v>
      </c>
      <c r="C98" s="50" t="s">
        <v>35</v>
      </c>
      <c r="D98" s="50">
        <v>8</v>
      </c>
      <c r="E98" s="160"/>
      <c r="F98" s="52" t="s">
        <v>340</v>
      </c>
      <c r="G98" s="68">
        <v>78</v>
      </c>
      <c r="H98" s="94">
        <f t="shared" si="5"/>
        <v>8</v>
      </c>
      <c r="I98" s="68">
        <v>86</v>
      </c>
      <c r="J98" s="133">
        <v>79</v>
      </c>
      <c r="K98" s="94">
        <f t="shared" si="6"/>
        <v>7</v>
      </c>
      <c r="L98" s="134">
        <v>86</v>
      </c>
      <c r="M98" s="68">
        <v>82</v>
      </c>
      <c r="N98" s="94">
        <f t="shared" si="7"/>
        <v>7</v>
      </c>
      <c r="O98" s="68">
        <v>89</v>
      </c>
      <c r="P98" s="154">
        <v>0.91</v>
      </c>
      <c r="Q98" s="153">
        <v>16</v>
      </c>
      <c r="R98" s="153">
        <v>0</v>
      </c>
      <c r="S98" s="125">
        <v>0</v>
      </c>
      <c r="T98" s="68">
        <v>0</v>
      </c>
      <c r="U98" s="68">
        <v>0</v>
      </c>
      <c r="V98" s="68">
        <v>0</v>
      </c>
      <c r="W98" s="68">
        <v>0</v>
      </c>
      <c r="X98" s="68">
        <v>0</v>
      </c>
      <c r="Y98" s="68">
        <v>0</v>
      </c>
      <c r="Z98" s="125">
        <v>0</v>
      </c>
      <c r="AA98" s="68">
        <v>0</v>
      </c>
      <c r="AB98" s="68">
        <v>0</v>
      </c>
      <c r="AC98" s="68">
        <v>0</v>
      </c>
      <c r="AD98" s="68">
        <v>104</v>
      </c>
      <c r="AE98" s="68">
        <v>63.9</v>
      </c>
      <c r="AF98" s="68">
        <v>860</v>
      </c>
      <c r="AG98" s="68">
        <v>5.9</v>
      </c>
      <c r="AH98" s="68">
        <v>40.1</v>
      </c>
      <c r="AI98" s="125">
        <v>16</v>
      </c>
      <c r="AJ98" s="68">
        <v>0</v>
      </c>
      <c r="AK98" s="127">
        <v>0.2</v>
      </c>
      <c r="AL98" s="68">
        <v>0.8</v>
      </c>
      <c r="AM98" s="128">
        <v>0.5</v>
      </c>
      <c r="AN98" s="129">
        <f t="shared" si="8"/>
        <v>120.80000000000001</v>
      </c>
      <c r="AO98" s="163">
        <f t="shared" si="9"/>
        <v>7.5500000000000007</v>
      </c>
    </row>
    <row r="99" spans="1:41" x14ac:dyDescent="0.3">
      <c r="A99" s="78" t="s">
        <v>183</v>
      </c>
      <c r="B99" s="50" t="s">
        <v>43</v>
      </c>
      <c r="C99" s="50" t="s">
        <v>17</v>
      </c>
      <c r="D99" s="50">
        <v>5</v>
      </c>
      <c r="E99" s="160"/>
      <c r="F99" s="52" t="s">
        <v>340</v>
      </c>
      <c r="G99" s="68">
        <v>83</v>
      </c>
      <c r="H99" s="94">
        <f t="shared" si="5"/>
        <v>7</v>
      </c>
      <c r="I99" s="68">
        <v>90</v>
      </c>
      <c r="J99" s="133">
        <v>76</v>
      </c>
      <c r="K99" s="94">
        <f t="shared" si="6"/>
        <v>12</v>
      </c>
      <c r="L99" s="134">
        <v>88</v>
      </c>
      <c r="M99" s="68">
        <v>83</v>
      </c>
      <c r="N99" s="94">
        <f t="shared" si="7"/>
        <v>-2</v>
      </c>
      <c r="O99" s="68">
        <v>81</v>
      </c>
      <c r="P99" s="154">
        <v>0.88</v>
      </c>
      <c r="Q99" s="153">
        <v>16</v>
      </c>
      <c r="R99" s="153">
        <v>0</v>
      </c>
      <c r="S99" s="125">
        <v>0</v>
      </c>
      <c r="T99" s="68">
        <v>0</v>
      </c>
      <c r="U99" s="68">
        <v>0</v>
      </c>
      <c r="V99" s="68">
        <v>0</v>
      </c>
      <c r="W99" s="68">
        <v>0</v>
      </c>
      <c r="X99" s="68">
        <v>0</v>
      </c>
      <c r="Y99" s="68">
        <v>0</v>
      </c>
      <c r="Z99" s="125">
        <v>0</v>
      </c>
      <c r="AA99" s="68">
        <v>0</v>
      </c>
      <c r="AB99" s="68">
        <v>0</v>
      </c>
      <c r="AC99" s="68">
        <v>0</v>
      </c>
      <c r="AD99" s="68">
        <v>102</v>
      </c>
      <c r="AE99" s="68">
        <v>60.8</v>
      </c>
      <c r="AF99" s="68">
        <v>890</v>
      </c>
      <c r="AG99" s="68">
        <v>5.4</v>
      </c>
      <c r="AH99" s="68">
        <v>41.4</v>
      </c>
      <c r="AI99" s="125">
        <v>0</v>
      </c>
      <c r="AJ99" s="68">
        <v>0</v>
      </c>
      <c r="AK99" s="127">
        <v>0.1</v>
      </c>
      <c r="AL99" s="68">
        <v>0.7</v>
      </c>
      <c r="AM99" s="128">
        <v>0.4</v>
      </c>
      <c r="AN99" s="129">
        <f t="shared" si="8"/>
        <v>120.80000000000001</v>
      </c>
      <c r="AO99" s="163">
        <f t="shared" si="9"/>
        <v>7.5500000000000007</v>
      </c>
    </row>
    <row r="100" spans="1:41" x14ac:dyDescent="0.3">
      <c r="A100" s="78" t="s">
        <v>214</v>
      </c>
      <c r="B100" s="50" t="s">
        <v>43</v>
      </c>
      <c r="C100" s="50" t="s">
        <v>40</v>
      </c>
      <c r="D100" s="50">
        <v>8</v>
      </c>
      <c r="E100" s="160"/>
      <c r="F100" s="52" t="s">
        <v>340</v>
      </c>
      <c r="G100" s="68">
        <v>87</v>
      </c>
      <c r="H100" s="94">
        <f t="shared" si="5"/>
        <v>4</v>
      </c>
      <c r="I100" s="68">
        <v>91</v>
      </c>
      <c r="J100" s="133">
        <v>106</v>
      </c>
      <c r="K100" s="94">
        <f t="shared" si="6"/>
        <v>9</v>
      </c>
      <c r="L100" s="134">
        <v>115</v>
      </c>
      <c r="M100" s="68">
        <v>103</v>
      </c>
      <c r="N100" s="94">
        <f t="shared" si="7"/>
        <v>4</v>
      </c>
      <c r="O100" s="68">
        <v>107</v>
      </c>
      <c r="P100" s="154">
        <v>0.84</v>
      </c>
      <c r="Q100" s="153">
        <v>16</v>
      </c>
      <c r="R100" s="153">
        <v>0</v>
      </c>
      <c r="S100" s="125">
        <v>0</v>
      </c>
      <c r="T100" s="68">
        <v>0</v>
      </c>
      <c r="U100" s="68">
        <v>0</v>
      </c>
      <c r="V100" s="68">
        <v>0</v>
      </c>
      <c r="W100" s="68">
        <v>0</v>
      </c>
      <c r="X100" s="68">
        <v>0</v>
      </c>
      <c r="Y100" s="68">
        <v>0</v>
      </c>
      <c r="Z100" s="125">
        <v>0</v>
      </c>
      <c r="AA100" s="68">
        <v>0</v>
      </c>
      <c r="AB100" s="68">
        <v>0</v>
      </c>
      <c r="AC100" s="68">
        <v>0</v>
      </c>
      <c r="AD100" s="68">
        <v>114</v>
      </c>
      <c r="AE100" s="68">
        <v>71.2</v>
      </c>
      <c r="AF100" s="68">
        <v>906</v>
      </c>
      <c r="AG100" s="68">
        <v>4.4000000000000004</v>
      </c>
      <c r="AH100" s="68">
        <v>42.1</v>
      </c>
      <c r="AI100" s="125">
        <v>0</v>
      </c>
      <c r="AJ100" s="68">
        <v>0</v>
      </c>
      <c r="AK100" s="127">
        <v>0.1</v>
      </c>
      <c r="AL100" s="68">
        <v>0.4</v>
      </c>
      <c r="AM100" s="128">
        <v>0.2</v>
      </c>
      <c r="AN100" s="129">
        <f t="shared" si="8"/>
        <v>116.8</v>
      </c>
      <c r="AO100" s="163">
        <f t="shared" si="9"/>
        <v>7.3</v>
      </c>
    </row>
    <row r="101" spans="1:41" x14ac:dyDescent="0.3">
      <c r="A101" s="78" t="s">
        <v>282</v>
      </c>
      <c r="B101" s="50" t="s">
        <v>42</v>
      </c>
      <c r="C101" s="50" t="s">
        <v>15</v>
      </c>
      <c r="D101" s="50">
        <v>10</v>
      </c>
      <c r="E101" s="160" t="s">
        <v>461</v>
      </c>
      <c r="F101" s="52" t="s">
        <v>340</v>
      </c>
      <c r="G101" s="68">
        <v>101</v>
      </c>
      <c r="H101" s="94">
        <f t="shared" si="5"/>
        <v>0</v>
      </c>
      <c r="I101" s="68">
        <v>101</v>
      </c>
      <c r="J101" s="133">
        <v>98</v>
      </c>
      <c r="K101" s="94">
        <f t="shared" si="6"/>
        <v>-3</v>
      </c>
      <c r="L101" s="134">
        <v>95</v>
      </c>
      <c r="M101" s="68">
        <v>86</v>
      </c>
      <c r="N101" s="94">
        <f t="shared" si="7"/>
        <v>-2</v>
      </c>
      <c r="O101" s="68">
        <v>84</v>
      </c>
      <c r="P101" s="154">
        <v>0.56000000000000005</v>
      </c>
      <c r="Q101" s="153">
        <v>16</v>
      </c>
      <c r="R101" s="153">
        <v>0</v>
      </c>
      <c r="S101" s="125">
        <v>0</v>
      </c>
      <c r="T101" s="68">
        <v>0</v>
      </c>
      <c r="U101" s="68">
        <v>0</v>
      </c>
      <c r="V101" s="68">
        <v>0</v>
      </c>
      <c r="W101" s="68">
        <v>0</v>
      </c>
      <c r="X101" s="68">
        <v>0</v>
      </c>
      <c r="Y101" s="68">
        <v>0</v>
      </c>
      <c r="Z101" s="125">
        <v>165</v>
      </c>
      <c r="AA101" s="68">
        <v>654</v>
      </c>
      <c r="AB101" s="68">
        <v>5.2</v>
      </c>
      <c r="AC101" s="68">
        <v>33.299999999999997</v>
      </c>
      <c r="AD101" s="68">
        <v>50.4</v>
      </c>
      <c r="AE101" s="68">
        <v>41.6</v>
      </c>
      <c r="AF101" s="68">
        <v>397</v>
      </c>
      <c r="AG101" s="68">
        <v>1.4</v>
      </c>
      <c r="AH101" s="68">
        <v>19.899999999999999</v>
      </c>
      <c r="AI101" s="125">
        <v>0</v>
      </c>
      <c r="AJ101" s="68">
        <v>0</v>
      </c>
      <c r="AK101" s="127">
        <v>0.2</v>
      </c>
      <c r="AL101" s="68">
        <v>1.5</v>
      </c>
      <c r="AM101" s="128">
        <v>0.9</v>
      </c>
      <c r="AN101" s="129">
        <f t="shared" si="8"/>
        <v>143.30000000000001</v>
      </c>
      <c r="AO101" s="163">
        <f t="shared" si="9"/>
        <v>8.9562500000000007</v>
      </c>
    </row>
    <row r="102" spans="1:41" x14ac:dyDescent="0.3">
      <c r="A102" s="78" t="s">
        <v>238</v>
      </c>
      <c r="B102" s="50" t="s">
        <v>43</v>
      </c>
      <c r="C102" s="50" t="s">
        <v>21</v>
      </c>
      <c r="D102" s="50">
        <v>10</v>
      </c>
      <c r="E102" s="160"/>
      <c r="F102" s="52" t="s">
        <v>340</v>
      </c>
      <c r="G102" s="68">
        <v>91</v>
      </c>
      <c r="H102" s="94">
        <f t="shared" si="5"/>
        <v>1</v>
      </c>
      <c r="I102" s="68">
        <v>92</v>
      </c>
      <c r="J102" s="133">
        <v>93</v>
      </c>
      <c r="K102" s="94">
        <f t="shared" si="6"/>
        <v>6</v>
      </c>
      <c r="L102" s="134">
        <v>99</v>
      </c>
      <c r="M102" s="68">
        <v>105</v>
      </c>
      <c r="N102" s="94">
        <f t="shared" si="7"/>
        <v>3</v>
      </c>
      <c r="O102" s="68">
        <v>108</v>
      </c>
      <c r="P102" s="154">
        <v>0.85</v>
      </c>
      <c r="Q102" s="153">
        <v>16</v>
      </c>
      <c r="R102" s="153">
        <v>0</v>
      </c>
      <c r="S102" s="125">
        <v>0</v>
      </c>
      <c r="T102" s="68">
        <v>0</v>
      </c>
      <c r="U102" s="68">
        <v>0</v>
      </c>
      <c r="V102" s="68">
        <v>0</v>
      </c>
      <c r="W102" s="68">
        <v>0</v>
      </c>
      <c r="X102" s="68">
        <v>0</v>
      </c>
      <c r="Y102" s="68">
        <v>0</v>
      </c>
      <c r="Z102" s="125">
        <v>0</v>
      </c>
      <c r="AA102" s="68">
        <v>0</v>
      </c>
      <c r="AB102" s="68">
        <v>0</v>
      </c>
      <c r="AC102" s="68">
        <v>0</v>
      </c>
      <c r="AD102" s="68">
        <v>100</v>
      </c>
      <c r="AE102" s="68">
        <v>58.2</v>
      </c>
      <c r="AF102" s="68">
        <v>964</v>
      </c>
      <c r="AG102" s="68">
        <v>4.2</v>
      </c>
      <c r="AH102" s="68">
        <v>44.7</v>
      </c>
      <c r="AI102" s="125">
        <v>0</v>
      </c>
      <c r="AJ102" s="68">
        <v>0</v>
      </c>
      <c r="AK102" s="127">
        <v>0.1</v>
      </c>
      <c r="AL102" s="68">
        <v>0.3</v>
      </c>
      <c r="AM102" s="128">
        <v>0.2</v>
      </c>
      <c r="AN102" s="129">
        <f t="shared" si="8"/>
        <v>121.4</v>
      </c>
      <c r="AO102" s="163">
        <f t="shared" si="9"/>
        <v>7.5875000000000004</v>
      </c>
    </row>
    <row r="103" spans="1:41" x14ac:dyDescent="0.3">
      <c r="A103" s="78" t="s">
        <v>380</v>
      </c>
      <c r="B103" s="50" t="s">
        <v>42</v>
      </c>
      <c r="C103" s="50" t="s">
        <v>46</v>
      </c>
      <c r="D103" s="50">
        <v>11</v>
      </c>
      <c r="E103" s="160"/>
      <c r="F103" s="52" t="s">
        <v>340</v>
      </c>
      <c r="G103" s="68">
        <v>120</v>
      </c>
      <c r="H103" s="94">
        <f t="shared" si="5"/>
        <v>-4</v>
      </c>
      <c r="I103" s="68">
        <v>116</v>
      </c>
      <c r="J103" s="133">
        <v>91</v>
      </c>
      <c r="K103" s="94">
        <f t="shared" si="6"/>
        <v>1</v>
      </c>
      <c r="L103" s="134">
        <v>92</v>
      </c>
      <c r="M103" s="68">
        <v>108</v>
      </c>
      <c r="N103" s="94">
        <f t="shared" si="7"/>
        <v>-7</v>
      </c>
      <c r="O103" s="68">
        <v>101</v>
      </c>
      <c r="P103" s="154">
        <v>0.57999999999999996</v>
      </c>
      <c r="Q103" s="153">
        <v>16</v>
      </c>
      <c r="R103" s="153">
        <v>0</v>
      </c>
      <c r="S103" s="125">
        <v>0</v>
      </c>
      <c r="T103" s="68">
        <v>0</v>
      </c>
      <c r="U103" s="68">
        <v>0</v>
      </c>
      <c r="V103" s="68">
        <v>0</v>
      </c>
      <c r="W103" s="68">
        <v>0</v>
      </c>
      <c r="X103" s="68">
        <v>0</v>
      </c>
      <c r="Y103" s="68">
        <v>0</v>
      </c>
      <c r="Z103" s="125">
        <v>217</v>
      </c>
      <c r="AA103" s="68">
        <v>936</v>
      </c>
      <c r="AB103" s="68">
        <v>5.3</v>
      </c>
      <c r="AC103" s="68">
        <v>46</v>
      </c>
      <c r="AD103" s="68">
        <v>13.5</v>
      </c>
      <c r="AE103" s="68">
        <v>10.5</v>
      </c>
      <c r="AF103" s="68">
        <v>84.1</v>
      </c>
      <c r="AG103" s="68">
        <v>0.3</v>
      </c>
      <c r="AH103" s="68">
        <v>6.3</v>
      </c>
      <c r="AI103" s="125">
        <v>0</v>
      </c>
      <c r="AJ103" s="68">
        <v>0</v>
      </c>
      <c r="AK103" s="127">
        <v>0.1</v>
      </c>
      <c r="AL103" s="68">
        <v>3.9</v>
      </c>
      <c r="AM103" s="128">
        <v>2.2999999999999998</v>
      </c>
      <c r="AN103" s="129">
        <f t="shared" si="8"/>
        <v>131.21</v>
      </c>
      <c r="AO103" s="163">
        <f t="shared" si="9"/>
        <v>8.2006250000000005</v>
      </c>
    </row>
    <row r="104" spans="1:41" x14ac:dyDescent="0.3">
      <c r="A104" s="78" t="s">
        <v>249</v>
      </c>
      <c r="B104" s="50" t="s">
        <v>44</v>
      </c>
      <c r="C104" s="50" t="s">
        <v>23</v>
      </c>
      <c r="D104" s="50">
        <v>10</v>
      </c>
      <c r="E104" s="160"/>
      <c r="F104" s="52" t="s">
        <v>340</v>
      </c>
      <c r="G104" s="68">
        <v>99</v>
      </c>
      <c r="H104" s="94">
        <f t="shared" si="5"/>
        <v>0</v>
      </c>
      <c r="I104" s="68">
        <v>99</v>
      </c>
      <c r="J104" s="133">
        <v>90</v>
      </c>
      <c r="K104" s="94">
        <f t="shared" si="6"/>
        <v>-14</v>
      </c>
      <c r="L104" s="134">
        <v>76</v>
      </c>
      <c r="M104" s="68">
        <v>97</v>
      </c>
      <c r="N104" s="94">
        <f t="shared" si="7"/>
        <v>-2</v>
      </c>
      <c r="O104" s="68">
        <v>95</v>
      </c>
      <c r="P104" s="154">
        <v>0.94</v>
      </c>
      <c r="Q104" s="153">
        <v>16</v>
      </c>
      <c r="R104" s="153">
        <v>0</v>
      </c>
      <c r="S104" s="125">
        <v>360</v>
      </c>
      <c r="T104" s="68">
        <v>166</v>
      </c>
      <c r="U104" s="68">
        <v>4507</v>
      </c>
      <c r="V104" s="68">
        <v>29.2</v>
      </c>
      <c r="W104" s="68">
        <v>15.8</v>
      </c>
      <c r="X104" s="68">
        <v>37.1</v>
      </c>
      <c r="Y104" s="68">
        <v>218</v>
      </c>
      <c r="Z104" s="125">
        <v>31.5</v>
      </c>
      <c r="AA104" s="68">
        <v>70.599999999999994</v>
      </c>
      <c r="AB104" s="68">
        <v>0.6</v>
      </c>
      <c r="AC104" s="68">
        <v>7</v>
      </c>
      <c r="AD104" s="68">
        <v>0</v>
      </c>
      <c r="AE104" s="68">
        <v>0</v>
      </c>
      <c r="AF104" s="68">
        <v>0</v>
      </c>
      <c r="AG104" s="68">
        <v>0</v>
      </c>
      <c r="AH104" s="68">
        <v>0</v>
      </c>
      <c r="AI104" s="125">
        <v>0</v>
      </c>
      <c r="AJ104" s="68">
        <v>0</v>
      </c>
      <c r="AK104" s="127">
        <v>0.8</v>
      </c>
      <c r="AL104" s="68">
        <v>7.8</v>
      </c>
      <c r="AM104" s="128">
        <v>4.5999999999999996</v>
      </c>
      <c r="AN104" s="129">
        <f t="shared" si="8"/>
        <v>284.34000000000003</v>
      </c>
      <c r="AO104" s="163">
        <f t="shared" si="9"/>
        <v>17.771250000000002</v>
      </c>
    </row>
    <row r="105" spans="1:41" x14ac:dyDescent="0.3">
      <c r="A105" s="78" t="s">
        <v>216</v>
      </c>
      <c r="B105" s="50" t="s">
        <v>43</v>
      </c>
      <c r="C105" s="50" t="s">
        <v>36</v>
      </c>
      <c r="D105" s="50">
        <v>11</v>
      </c>
      <c r="E105" s="160" t="s">
        <v>438</v>
      </c>
      <c r="F105" s="52" t="s">
        <v>340</v>
      </c>
      <c r="G105" s="68">
        <v>113</v>
      </c>
      <c r="H105" s="94">
        <f t="shared" si="5"/>
        <v>-13</v>
      </c>
      <c r="I105" s="68">
        <v>100</v>
      </c>
      <c r="J105" s="133">
        <v>115</v>
      </c>
      <c r="K105" s="94">
        <f t="shared" si="6"/>
        <v>1</v>
      </c>
      <c r="L105" s="134">
        <v>116</v>
      </c>
      <c r="M105" s="68">
        <v>110</v>
      </c>
      <c r="N105" s="94">
        <f t="shared" si="7"/>
        <v>-4</v>
      </c>
      <c r="O105" s="68">
        <v>106</v>
      </c>
      <c r="P105" s="154">
        <v>0.85</v>
      </c>
      <c r="Q105" s="153">
        <v>14</v>
      </c>
      <c r="R105" s="153">
        <v>0</v>
      </c>
      <c r="S105" s="125">
        <v>0</v>
      </c>
      <c r="T105" s="68">
        <v>0</v>
      </c>
      <c r="U105" s="68">
        <v>0</v>
      </c>
      <c r="V105" s="68">
        <v>0</v>
      </c>
      <c r="W105" s="68">
        <v>0</v>
      </c>
      <c r="X105" s="68">
        <v>0</v>
      </c>
      <c r="Y105" s="68">
        <v>0</v>
      </c>
      <c r="Z105" s="125">
        <v>0</v>
      </c>
      <c r="AA105" s="68">
        <v>0</v>
      </c>
      <c r="AB105" s="68">
        <v>0</v>
      </c>
      <c r="AC105" s="68">
        <v>0</v>
      </c>
      <c r="AD105" s="68">
        <v>81.5</v>
      </c>
      <c r="AE105" s="68">
        <v>52.8</v>
      </c>
      <c r="AF105" s="68">
        <v>710</v>
      </c>
      <c r="AG105" s="68">
        <v>3.9</v>
      </c>
      <c r="AH105" s="68">
        <v>33.299999999999997</v>
      </c>
      <c r="AI105" s="125">
        <v>0</v>
      </c>
      <c r="AJ105" s="68">
        <v>0</v>
      </c>
      <c r="AK105" s="127">
        <v>0.1</v>
      </c>
      <c r="AL105" s="68">
        <v>0.5</v>
      </c>
      <c r="AM105" s="128">
        <v>0.3</v>
      </c>
      <c r="AN105" s="129">
        <f t="shared" si="8"/>
        <v>94.000000000000014</v>
      </c>
      <c r="AO105" s="163">
        <f t="shared" si="9"/>
        <v>6.7142857142857153</v>
      </c>
    </row>
    <row r="106" spans="1:41" x14ac:dyDescent="0.3">
      <c r="A106" s="78" t="s">
        <v>211</v>
      </c>
      <c r="B106" s="50" t="s">
        <v>45</v>
      </c>
      <c r="C106" s="50" t="s">
        <v>20</v>
      </c>
      <c r="D106" s="50">
        <v>8</v>
      </c>
      <c r="E106" s="160" t="s">
        <v>462</v>
      </c>
      <c r="F106" s="52" t="s">
        <v>340</v>
      </c>
      <c r="G106" s="68">
        <v>104</v>
      </c>
      <c r="H106" s="94">
        <f t="shared" si="5"/>
        <v>1</v>
      </c>
      <c r="I106" s="68">
        <v>105</v>
      </c>
      <c r="J106" s="133">
        <v>116</v>
      </c>
      <c r="K106" s="94">
        <f t="shared" si="6"/>
        <v>-15</v>
      </c>
      <c r="L106" s="134">
        <v>101</v>
      </c>
      <c r="M106" s="68">
        <v>112</v>
      </c>
      <c r="N106" s="94">
        <f t="shared" si="7"/>
        <v>-16</v>
      </c>
      <c r="O106" s="68">
        <v>96</v>
      </c>
      <c r="P106" s="154">
        <v>0.89</v>
      </c>
      <c r="Q106" s="153">
        <v>13</v>
      </c>
      <c r="R106" s="153">
        <v>0</v>
      </c>
      <c r="S106" s="125">
        <v>0</v>
      </c>
      <c r="T106" s="68">
        <v>0</v>
      </c>
      <c r="U106" s="68">
        <v>0</v>
      </c>
      <c r="V106" s="68">
        <v>0</v>
      </c>
      <c r="W106" s="68">
        <v>0</v>
      </c>
      <c r="X106" s="68">
        <v>0</v>
      </c>
      <c r="Y106" s="68">
        <v>0</v>
      </c>
      <c r="Z106" s="125">
        <v>0</v>
      </c>
      <c r="AA106" s="68">
        <v>0</v>
      </c>
      <c r="AB106" s="68">
        <v>0</v>
      </c>
      <c r="AC106" s="68">
        <v>0</v>
      </c>
      <c r="AD106" s="68">
        <v>73.8</v>
      </c>
      <c r="AE106" s="68">
        <v>49.6</v>
      </c>
      <c r="AF106" s="68">
        <v>559</v>
      </c>
      <c r="AG106" s="68">
        <v>3.4</v>
      </c>
      <c r="AH106" s="68">
        <v>26.5</v>
      </c>
      <c r="AI106" s="125">
        <v>0</v>
      </c>
      <c r="AJ106" s="68">
        <v>0</v>
      </c>
      <c r="AK106" s="127">
        <v>0.1</v>
      </c>
      <c r="AL106" s="68">
        <v>0.9</v>
      </c>
      <c r="AM106" s="128">
        <v>0.5</v>
      </c>
      <c r="AN106" s="129">
        <f t="shared" si="8"/>
        <v>75.5</v>
      </c>
      <c r="AO106" s="163">
        <f t="shared" si="9"/>
        <v>5.8076923076923075</v>
      </c>
    </row>
    <row r="107" spans="1:41" x14ac:dyDescent="0.3">
      <c r="A107" s="78" t="s">
        <v>339</v>
      </c>
      <c r="B107" s="50" t="s">
        <v>44</v>
      </c>
      <c r="C107" s="50" t="s">
        <v>17</v>
      </c>
      <c r="D107" s="50">
        <v>5</v>
      </c>
      <c r="E107" s="160"/>
      <c r="F107" s="52" t="s">
        <v>340</v>
      </c>
      <c r="G107" s="68">
        <v>103</v>
      </c>
      <c r="H107" s="94">
        <f t="shared" si="5"/>
        <v>1</v>
      </c>
      <c r="I107" s="68">
        <v>104</v>
      </c>
      <c r="J107" s="133">
        <v>110</v>
      </c>
      <c r="K107" s="94">
        <f t="shared" si="6"/>
        <v>-5</v>
      </c>
      <c r="L107" s="134">
        <v>105</v>
      </c>
      <c r="M107" s="68">
        <v>137</v>
      </c>
      <c r="N107" s="94">
        <f t="shared" si="7"/>
        <v>-1</v>
      </c>
      <c r="O107" s="68">
        <v>136</v>
      </c>
      <c r="P107" s="154">
        <v>0.84</v>
      </c>
      <c r="Q107" s="153">
        <v>16</v>
      </c>
      <c r="R107" s="153">
        <v>0</v>
      </c>
      <c r="S107" s="125">
        <v>320</v>
      </c>
      <c r="T107" s="68">
        <v>162</v>
      </c>
      <c r="U107" s="68">
        <v>3811</v>
      </c>
      <c r="V107" s="68">
        <v>22.2</v>
      </c>
      <c r="W107" s="68">
        <v>13.6</v>
      </c>
      <c r="X107" s="68">
        <v>42.8</v>
      </c>
      <c r="Y107" s="68">
        <v>185</v>
      </c>
      <c r="Z107" s="125">
        <v>58.4</v>
      </c>
      <c r="AA107" s="68">
        <v>317</v>
      </c>
      <c r="AB107" s="68">
        <v>2.5</v>
      </c>
      <c r="AC107" s="68">
        <v>18.100000000000001</v>
      </c>
      <c r="AD107" s="68">
        <v>0</v>
      </c>
      <c r="AE107" s="68">
        <v>0</v>
      </c>
      <c r="AF107" s="68">
        <v>0</v>
      </c>
      <c r="AG107" s="68">
        <v>0</v>
      </c>
      <c r="AH107" s="68">
        <v>0</v>
      </c>
      <c r="AI107" s="125">
        <v>0</v>
      </c>
      <c r="AJ107" s="68">
        <v>0</v>
      </c>
      <c r="AK107" s="127">
        <v>0.7</v>
      </c>
      <c r="AL107" s="68">
        <v>5.3</v>
      </c>
      <c r="AM107" s="128">
        <v>3.1</v>
      </c>
      <c r="AN107" s="129">
        <f t="shared" si="8"/>
        <v>269.54000000000002</v>
      </c>
      <c r="AO107" s="163">
        <f t="shared" si="9"/>
        <v>16.846250000000001</v>
      </c>
    </row>
    <row r="108" spans="1:41" x14ac:dyDescent="0.3">
      <c r="A108" s="78" t="s">
        <v>310</v>
      </c>
      <c r="B108" s="50" t="s">
        <v>44</v>
      </c>
      <c r="C108" s="50" t="s">
        <v>35</v>
      </c>
      <c r="D108" s="50">
        <v>8</v>
      </c>
      <c r="E108" s="160"/>
      <c r="F108" s="52" t="s">
        <v>340</v>
      </c>
      <c r="G108" s="68">
        <v>102</v>
      </c>
      <c r="H108" s="94">
        <f t="shared" si="5"/>
        <v>1</v>
      </c>
      <c r="I108" s="68">
        <v>103</v>
      </c>
      <c r="J108" s="133">
        <v>99</v>
      </c>
      <c r="K108" s="94">
        <f t="shared" si="6"/>
        <v>10</v>
      </c>
      <c r="L108" s="134">
        <v>109</v>
      </c>
      <c r="M108" s="68">
        <v>128</v>
      </c>
      <c r="N108" s="94">
        <f t="shared" si="7"/>
        <v>7</v>
      </c>
      <c r="O108" s="68">
        <v>135</v>
      </c>
      <c r="P108" s="154">
        <v>0.89</v>
      </c>
      <c r="Q108" s="153">
        <v>16</v>
      </c>
      <c r="R108" s="153">
        <v>0</v>
      </c>
      <c r="S108" s="125">
        <v>331</v>
      </c>
      <c r="T108" s="68">
        <v>173</v>
      </c>
      <c r="U108" s="68">
        <v>3855</v>
      </c>
      <c r="V108" s="68">
        <v>28.2</v>
      </c>
      <c r="W108" s="68">
        <v>11.9</v>
      </c>
      <c r="X108" s="68">
        <v>37.5</v>
      </c>
      <c r="Y108" s="68">
        <v>187</v>
      </c>
      <c r="Z108" s="125">
        <v>41.3</v>
      </c>
      <c r="AA108" s="68">
        <v>117</v>
      </c>
      <c r="AB108" s="68">
        <v>1.7</v>
      </c>
      <c r="AC108" s="68">
        <v>9.1</v>
      </c>
      <c r="AD108" s="68">
        <v>0</v>
      </c>
      <c r="AE108" s="68">
        <v>0</v>
      </c>
      <c r="AF108" s="68">
        <v>0</v>
      </c>
      <c r="AG108" s="68">
        <v>0</v>
      </c>
      <c r="AH108" s="68">
        <v>0</v>
      </c>
      <c r="AI108" s="125">
        <v>0</v>
      </c>
      <c r="AJ108" s="68">
        <v>0</v>
      </c>
      <c r="AK108" s="127">
        <v>0.8</v>
      </c>
      <c r="AL108" s="68">
        <v>7.8</v>
      </c>
      <c r="AM108" s="128">
        <v>4.5999999999999996</v>
      </c>
      <c r="AN108" s="129">
        <f t="shared" si="8"/>
        <v>269.40000000000003</v>
      </c>
      <c r="AO108" s="163">
        <f t="shared" si="9"/>
        <v>16.837500000000002</v>
      </c>
    </row>
    <row r="109" spans="1:41" x14ac:dyDescent="0.3">
      <c r="A109" s="78" t="s">
        <v>294</v>
      </c>
      <c r="B109" s="50" t="s">
        <v>43</v>
      </c>
      <c r="C109" s="50" t="s">
        <v>32</v>
      </c>
      <c r="D109" s="50">
        <v>5</v>
      </c>
      <c r="E109" s="160"/>
      <c r="F109" s="52" t="s">
        <v>340</v>
      </c>
      <c r="G109" s="68">
        <v>123</v>
      </c>
      <c r="H109" s="94">
        <f t="shared" si="5"/>
        <v>-4</v>
      </c>
      <c r="I109" s="68">
        <v>119</v>
      </c>
      <c r="J109" s="133">
        <v>136</v>
      </c>
      <c r="K109" s="94">
        <f t="shared" si="6"/>
        <v>4</v>
      </c>
      <c r="L109" s="134">
        <v>140</v>
      </c>
      <c r="M109" s="68">
        <v>148</v>
      </c>
      <c r="N109" s="94">
        <f t="shared" si="7"/>
        <v>2</v>
      </c>
      <c r="O109" s="68">
        <v>150</v>
      </c>
      <c r="P109" s="154">
        <v>0.49</v>
      </c>
      <c r="Q109" s="153">
        <v>16</v>
      </c>
      <c r="R109" s="153">
        <v>0</v>
      </c>
      <c r="S109" s="125">
        <v>0</v>
      </c>
      <c r="T109" s="68">
        <v>0</v>
      </c>
      <c r="U109" s="68">
        <v>0</v>
      </c>
      <c r="V109" s="68">
        <v>0</v>
      </c>
      <c r="W109" s="68">
        <v>0</v>
      </c>
      <c r="X109" s="68">
        <v>0</v>
      </c>
      <c r="Y109" s="68">
        <v>0</v>
      </c>
      <c r="Z109" s="125">
        <v>4</v>
      </c>
      <c r="AA109" s="68">
        <v>26.6</v>
      </c>
      <c r="AB109" s="68">
        <v>0.1</v>
      </c>
      <c r="AC109" s="68">
        <v>5</v>
      </c>
      <c r="AD109" s="68">
        <v>62.9</v>
      </c>
      <c r="AE109" s="68">
        <v>41.4</v>
      </c>
      <c r="AF109" s="68">
        <v>600</v>
      </c>
      <c r="AG109" s="68">
        <v>2.8</v>
      </c>
      <c r="AH109" s="68">
        <v>28.8</v>
      </c>
      <c r="AI109" s="125">
        <v>0</v>
      </c>
      <c r="AJ109" s="68">
        <v>0</v>
      </c>
      <c r="AK109" s="127">
        <v>0.1</v>
      </c>
      <c r="AL109" s="68">
        <v>0.6</v>
      </c>
      <c r="AM109" s="128">
        <v>0.3</v>
      </c>
      <c r="AN109" s="129">
        <f t="shared" si="8"/>
        <v>79.660000000000011</v>
      </c>
      <c r="AO109" s="163">
        <f t="shared" si="9"/>
        <v>4.9787500000000007</v>
      </c>
    </row>
    <row r="110" spans="1:41" x14ac:dyDescent="0.3">
      <c r="A110" s="78" t="s">
        <v>236</v>
      </c>
      <c r="B110" s="50" t="s">
        <v>43</v>
      </c>
      <c r="C110" s="50" t="s">
        <v>16</v>
      </c>
      <c r="D110" s="50">
        <v>9</v>
      </c>
      <c r="E110" s="160" t="s">
        <v>439</v>
      </c>
      <c r="F110" s="52" t="s">
        <v>340</v>
      </c>
      <c r="G110" s="68">
        <v>117</v>
      </c>
      <c r="H110" s="94">
        <f t="shared" si="5"/>
        <v>0</v>
      </c>
      <c r="I110" s="68">
        <v>117</v>
      </c>
      <c r="J110" s="133">
        <v>101</v>
      </c>
      <c r="K110" s="94">
        <f t="shared" si="6"/>
        <v>7</v>
      </c>
      <c r="L110" s="134">
        <v>108</v>
      </c>
      <c r="M110" s="68">
        <v>116</v>
      </c>
      <c r="N110" s="94">
        <f t="shared" si="7"/>
        <v>5</v>
      </c>
      <c r="O110" s="68">
        <v>121</v>
      </c>
      <c r="P110" s="154">
        <v>0.68</v>
      </c>
      <c r="Q110" s="153">
        <v>16</v>
      </c>
      <c r="R110" s="153">
        <v>0</v>
      </c>
      <c r="S110" s="125">
        <v>0</v>
      </c>
      <c r="T110" s="68">
        <v>0</v>
      </c>
      <c r="U110" s="68">
        <v>0</v>
      </c>
      <c r="V110" s="68">
        <v>0</v>
      </c>
      <c r="W110" s="68">
        <v>0</v>
      </c>
      <c r="X110" s="68">
        <v>0</v>
      </c>
      <c r="Y110" s="68">
        <v>0</v>
      </c>
      <c r="Z110" s="125">
        <v>0</v>
      </c>
      <c r="AA110" s="68">
        <v>0</v>
      </c>
      <c r="AB110" s="68">
        <v>0</v>
      </c>
      <c r="AC110" s="68">
        <v>0</v>
      </c>
      <c r="AD110" s="68">
        <v>104</v>
      </c>
      <c r="AE110" s="68">
        <v>62.4</v>
      </c>
      <c r="AF110" s="68">
        <v>886</v>
      </c>
      <c r="AG110" s="68">
        <v>6</v>
      </c>
      <c r="AH110" s="68">
        <v>41.2</v>
      </c>
      <c r="AI110" s="125">
        <v>0</v>
      </c>
      <c r="AJ110" s="68">
        <v>0</v>
      </c>
      <c r="AK110" s="127">
        <v>0.2</v>
      </c>
      <c r="AL110" s="68">
        <v>1.4</v>
      </c>
      <c r="AM110" s="128">
        <v>0.8</v>
      </c>
      <c r="AN110" s="129">
        <f t="shared" si="8"/>
        <v>123.4</v>
      </c>
      <c r="AO110" s="163">
        <f t="shared" si="9"/>
        <v>7.7125000000000004</v>
      </c>
    </row>
    <row r="111" spans="1:41" x14ac:dyDescent="0.3">
      <c r="A111" s="78" t="s">
        <v>242</v>
      </c>
      <c r="B111" s="50" t="s">
        <v>43</v>
      </c>
      <c r="C111" s="50" t="s">
        <v>18</v>
      </c>
      <c r="D111" s="50">
        <v>4</v>
      </c>
      <c r="E111" s="160"/>
      <c r="F111" s="52" t="s">
        <v>340</v>
      </c>
      <c r="G111" s="68">
        <v>111</v>
      </c>
      <c r="H111" s="94">
        <f t="shared" si="5"/>
        <v>-1</v>
      </c>
      <c r="I111" s="68">
        <v>110</v>
      </c>
      <c r="J111" s="133">
        <v>104</v>
      </c>
      <c r="K111" s="94">
        <f t="shared" si="6"/>
        <v>2</v>
      </c>
      <c r="L111" s="134">
        <v>106</v>
      </c>
      <c r="M111" s="68">
        <v>84</v>
      </c>
      <c r="N111" s="94">
        <f t="shared" si="7"/>
        <v>1</v>
      </c>
      <c r="O111" s="68">
        <v>85</v>
      </c>
      <c r="P111" s="154">
        <v>0.74</v>
      </c>
      <c r="Q111" s="153">
        <v>16</v>
      </c>
      <c r="R111" s="153">
        <v>0</v>
      </c>
      <c r="S111" s="125">
        <v>0</v>
      </c>
      <c r="T111" s="68">
        <v>0</v>
      </c>
      <c r="U111" s="68">
        <v>0</v>
      </c>
      <c r="V111" s="68">
        <v>0</v>
      </c>
      <c r="W111" s="68">
        <v>0</v>
      </c>
      <c r="X111" s="68">
        <v>0</v>
      </c>
      <c r="Y111" s="68">
        <v>0</v>
      </c>
      <c r="Z111" s="125">
        <v>3.8</v>
      </c>
      <c r="AA111" s="68">
        <v>25.2</v>
      </c>
      <c r="AB111" s="68">
        <v>0.1</v>
      </c>
      <c r="AC111" s="68">
        <v>4.9000000000000004</v>
      </c>
      <c r="AD111" s="68">
        <v>112</v>
      </c>
      <c r="AE111" s="68">
        <v>75</v>
      </c>
      <c r="AF111" s="68">
        <v>820</v>
      </c>
      <c r="AG111" s="68">
        <v>3.8</v>
      </c>
      <c r="AH111" s="68">
        <v>38.4</v>
      </c>
      <c r="AI111" s="125">
        <v>0</v>
      </c>
      <c r="AJ111" s="68">
        <v>0</v>
      </c>
      <c r="AK111" s="127">
        <v>0.1</v>
      </c>
      <c r="AL111" s="68">
        <v>1.3</v>
      </c>
      <c r="AM111" s="128">
        <v>0.8</v>
      </c>
      <c r="AN111" s="129">
        <f t="shared" si="8"/>
        <v>106.52000000000001</v>
      </c>
      <c r="AO111" s="163">
        <f t="shared" si="9"/>
        <v>6.6575000000000006</v>
      </c>
    </row>
    <row r="112" spans="1:41" x14ac:dyDescent="0.3">
      <c r="A112" s="78" t="s">
        <v>204</v>
      </c>
      <c r="B112" s="50" t="s">
        <v>42</v>
      </c>
      <c r="C112" s="50" t="s">
        <v>35</v>
      </c>
      <c r="D112" s="50">
        <v>8</v>
      </c>
      <c r="E112" s="160"/>
      <c r="F112" s="52" t="s">
        <v>340</v>
      </c>
      <c r="G112" s="68">
        <v>92</v>
      </c>
      <c r="H112" s="94">
        <f t="shared" si="5"/>
        <v>3</v>
      </c>
      <c r="I112" s="68">
        <v>95</v>
      </c>
      <c r="J112" s="133">
        <v>105</v>
      </c>
      <c r="K112" s="94">
        <f t="shared" si="6"/>
        <v>-9</v>
      </c>
      <c r="L112" s="134">
        <v>96</v>
      </c>
      <c r="M112" s="68">
        <v>111</v>
      </c>
      <c r="N112" s="94">
        <f t="shared" si="7"/>
        <v>-6</v>
      </c>
      <c r="O112" s="68">
        <v>105</v>
      </c>
      <c r="P112" s="154">
        <v>0.65</v>
      </c>
      <c r="Q112" s="153">
        <v>16</v>
      </c>
      <c r="R112" s="153">
        <v>0</v>
      </c>
      <c r="S112" s="125">
        <v>0</v>
      </c>
      <c r="T112" s="68">
        <v>0</v>
      </c>
      <c r="U112" s="68">
        <v>0</v>
      </c>
      <c r="V112" s="68">
        <v>0</v>
      </c>
      <c r="W112" s="68">
        <v>0</v>
      </c>
      <c r="X112" s="68">
        <v>0</v>
      </c>
      <c r="Y112" s="68">
        <v>0</v>
      </c>
      <c r="Z112" s="125">
        <v>139</v>
      </c>
      <c r="AA112" s="68">
        <v>630</v>
      </c>
      <c r="AB112" s="68">
        <v>3.6</v>
      </c>
      <c r="AC112" s="68">
        <v>32.200000000000003</v>
      </c>
      <c r="AD112" s="68">
        <v>15.6</v>
      </c>
      <c r="AE112" s="68">
        <v>12.2</v>
      </c>
      <c r="AF112" s="68">
        <v>97.1</v>
      </c>
      <c r="AG112" s="68">
        <v>0.5</v>
      </c>
      <c r="AH112" s="68">
        <v>6.8</v>
      </c>
      <c r="AI112" s="125">
        <v>388</v>
      </c>
      <c r="AJ112" s="68">
        <v>0.1</v>
      </c>
      <c r="AK112" s="127">
        <v>0.1</v>
      </c>
      <c r="AL112" s="68">
        <v>2.8</v>
      </c>
      <c r="AM112" s="128">
        <v>1.7</v>
      </c>
      <c r="AN112" s="129">
        <f t="shared" si="8"/>
        <v>94.70999999999998</v>
      </c>
      <c r="AO112" s="163">
        <f t="shared" si="9"/>
        <v>5.9193749999999987</v>
      </c>
    </row>
    <row r="113" spans="1:41" x14ac:dyDescent="0.3">
      <c r="A113" s="78" t="s">
        <v>304</v>
      </c>
      <c r="B113" s="50" t="s">
        <v>45</v>
      </c>
      <c r="C113" s="50" t="s">
        <v>18</v>
      </c>
      <c r="D113" s="50">
        <v>4</v>
      </c>
      <c r="E113" s="160" t="s">
        <v>440</v>
      </c>
      <c r="F113" s="52" t="s">
        <v>340</v>
      </c>
      <c r="G113" s="68">
        <v>95</v>
      </c>
      <c r="H113" s="94">
        <f t="shared" si="5"/>
        <v>2</v>
      </c>
      <c r="I113" s="68">
        <v>97</v>
      </c>
      <c r="J113" s="133">
        <v>92</v>
      </c>
      <c r="K113" s="94">
        <f t="shared" si="6"/>
        <v>5</v>
      </c>
      <c r="L113" s="134">
        <v>97</v>
      </c>
      <c r="M113" s="68">
        <v>85</v>
      </c>
      <c r="N113" s="94">
        <f t="shared" si="7"/>
        <v>1</v>
      </c>
      <c r="O113" s="68">
        <v>86</v>
      </c>
      <c r="P113" s="154">
        <v>0.94</v>
      </c>
      <c r="Q113" s="153">
        <v>16</v>
      </c>
      <c r="R113" s="153">
        <v>0</v>
      </c>
      <c r="S113" s="125">
        <v>0</v>
      </c>
      <c r="T113" s="68">
        <v>0</v>
      </c>
      <c r="U113" s="68">
        <v>0</v>
      </c>
      <c r="V113" s="68">
        <v>0</v>
      </c>
      <c r="W113" s="68">
        <v>0</v>
      </c>
      <c r="X113" s="68">
        <v>0</v>
      </c>
      <c r="Y113" s="68">
        <v>0</v>
      </c>
      <c r="Z113" s="125">
        <v>0</v>
      </c>
      <c r="AA113" s="68">
        <v>0</v>
      </c>
      <c r="AB113" s="68">
        <v>0</v>
      </c>
      <c r="AC113" s="68">
        <v>0</v>
      </c>
      <c r="AD113" s="68">
        <v>97.8</v>
      </c>
      <c r="AE113" s="68">
        <v>63.4</v>
      </c>
      <c r="AF113" s="68">
        <v>720</v>
      </c>
      <c r="AG113" s="68">
        <v>4.3</v>
      </c>
      <c r="AH113" s="68">
        <v>34</v>
      </c>
      <c r="AI113" s="125">
        <v>0</v>
      </c>
      <c r="AJ113" s="68">
        <v>0</v>
      </c>
      <c r="AK113" s="127">
        <v>0.1</v>
      </c>
      <c r="AL113" s="68">
        <v>1.5</v>
      </c>
      <c r="AM113" s="128">
        <v>0.9</v>
      </c>
      <c r="AN113" s="129">
        <f t="shared" si="8"/>
        <v>96.2</v>
      </c>
      <c r="AO113" s="163">
        <f t="shared" si="9"/>
        <v>6.0125000000000002</v>
      </c>
    </row>
    <row r="114" spans="1:41" x14ac:dyDescent="0.3">
      <c r="A114" s="78" t="s">
        <v>295</v>
      </c>
      <c r="B114" s="50" t="s">
        <v>44</v>
      </c>
      <c r="C114" s="50" t="s">
        <v>16</v>
      </c>
      <c r="D114" s="50">
        <v>9</v>
      </c>
      <c r="E114" s="160"/>
      <c r="F114" s="52" t="s">
        <v>340</v>
      </c>
      <c r="G114" s="68">
        <v>114</v>
      </c>
      <c r="H114" s="94">
        <f t="shared" si="5"/>
        <v>0</v>
      </c>
      <c r="I114" s="68">
        <v>114</v>
      </c>
      <c r="J114" s="133">
        <v>123</v>
      </c>
      <c r="K114" s="94">
        <f t="shared" si="6"/>
        <v>4</v>
      </c>
      <c r="L114" s="134">
        <v>127</v>
      </c>
      <c r="M114" s="68">
        <v>164</v>
      </c>
      <c r="N114" s="94">
        <f t="shared" si="7"/>
        <v>-2</v>
      </c>
      <c r="O114" s="68">
        <v>162</v>
      </c>
      <c r="P114" s="154">
        <v>0.68</v>
      </c>
      <c r="Q114" s="153">
        <v>16</v>
      </c>
      <c r="R114" s="153">
        <v>0</v>
      </c>
      <c r="S114" s="125">
        <v>348</v>
      </c>
      <c r="T114" s="68">
        <v>171</v>
      </c>
      <c r="U114" s="68">
        <v>4127</v>
      </c>
      <c r="V114" s="68">
        <v>25.5</v>
      </c>
      <c r="W114" s="68">
        <v>15.8</v>
      </c>
      <c r="X114" s="68">
        <v>28.4</v>
      </c>
      <c r="Y114" s="68">
        <v>200</v>
      </c>
      <c r="Z114" s="125">
        <v>22.7</v>
      </c>
      <c r="AA114" s="68">
        <v>37.9</v>
      </c>
      <c r="AB114" s="68">
        <v>0.7</v>
      </c>
      <c r="AC114" s="68">
        <v>5.5</v>
      </c>
      <c r="AD114" s="68">
        <v>0</v>
      </c>
      <c r="AE114" s="68">
        <v>0</v>
      </c>
      <c r="AF114" s="68">
        <v>0</v>
      </c>
      <c r="AG114" s="68">
        <v>0</v>
      </c>
      <c r="AH114" s="68">
        <v>0</v>
      </c>
      <c r="AI114" s="125">
        <v>0</v>
      </c>
      <c r="AJ114" s="68">
        <v>0</v>
      </c>
      <c r="AK114" s="127">
        <v>0.7</v>
      </c>
      <c r="AL114" s="68">
        <v>3.3</v>
      </c>
      <c r="AM114" s="128">
        <v>2</v>
      </c>
      <c r="AN114" s="129">
        <f t="shared" si="8"/>
        <v>256.67</v>
      </c>
      <c r="AO114" s="163">
        <f t="shared" si="9"/>
        <v>16.041875000000001</v>
      </c>
    </row>
    <row r="115" spans="1:41" x14ac:dyDescent="0.3">
      <c r="A115" s="78" t="s">
        <v>381</v>
      </c>
      <c r="B115" s="50" t="s">
        <v>43</v>
      </c>
      <c r="C115" s="50" t="s">
        <v>31</v>
      </c>
      <c r="D115" s="50">
        <v>7</v>
      </c>
      <c r="E115" s="160"/>
      <c r="F115" s="52" t="s">
        <v>340</v>
      </c>
      <c r="G115" s="68">
        <v>41</v>
      </c>
      <c r="H115" s="94">
        <f t="shared" si="5"/>
        <v>11</v>
      </c>
      <c r="I115" s="68">
        <v>52</v>
      </c>
      <c r="J115" s="133">
        <v>52</v>
      </c>
      <c r="K115" s="94">
        <f t="shared" si="6"/>
        <v>4</v>
      </c>
      <c r="L115" s="134">
        <v>56</v>
      </c>
      <c r="M115" s="68">
        <v>52</v>
      </c>
      <c r="N115" s="94">
        <f t="shared" si="7"/>
        <v>-3</v>
      </c>
      <c r="O115" s="68">
        <v>49</v>
      </c>
      <c r="P115" s="154">
        <v>0.96</v>
      </c>
      <c r="Q115" s="153">
        <v>16</v>
      </c>
      <c r="R115" s="153">
        <v>0</v>
      </c>
      <c r="S115" s="125">
        <v>0</v>
      </c>
      <c r="T115" s="68">
        <v>0</v>
      </c>
      <c r="U115" s="68">
        <v>0</v>
      </c>
      <c r="V115" s="68">
        <v>0</v>
      </c>
      <c r="W115" s="68">
        <v>0</v>
      </c>
      <c r="X115" s="68">
        <v>0</v>
      </c>
      <c r="Y115" s="68">
        <v>0</v>
      </c>
      <c r="Z115" s="125">
        <v>0</v>
      </c>
      <c r="AA115" s="68">
        <v>0</v>
      </c>
      <c r="AB115" s="68">
        <v>0</v>
      </c>
      <c r="AC115" s="68">
        <v>0</v>
      </c>
      <c r="AD115" s="68">
        <v>101</v>
      </c>
      <c r="AE115" s="68">
        <v>63.6</v>
      </c>
      <c r="AF115" s="68">
        <v>925</v>
      </c>
      <c r="AG115" s="68">
        <v>6.4</v>
      </c>
      <c r="AH115" s="68">
        <v>43</v>
      </c>
      <c r="AI115" s="125">
        <v>0</v>
      </c>
      <c r="AJ115" s="68">
        <v>0</v>
      </c>
      <c r="AK115" s="127">
        <v>0.2</v>
      </c>
      <c r="AL115" s="68">
        <v>0.5</v>
      </c>
      <c r="AM115" s="128">
        <v>0.3</v>
      </c>
      <c r="AN115" s="129">
        <f t="shared" si="8"/>
        <v>130.70000000000002</v>
      </c>
      <c r="AO115" s="163">
        <f t="shared" si="9"/>
        <v>8.1687500000000011</v>
      </c>
    </row>
    <row r="116" spans="1:41" x14ac:dyDescent="0.3">
      <c r="A116" s="78" t="s">
        <v>382</v>
      </c>
      <c r="B116" s="50" t="s">
        <v>42</v>
      </c>
      <c r="C116" s="50" t="s">
        <v>46</v>
      </c>
      <c r="D116" s="50">
        <v>11</v>
      </c>
      <c r="E116" s="160"/>
      <c r="F116" s="52" t="s">
        <v>340</v>
      </c>
      <c r="G116" s="68">
        <v>115</v>
      </c>
      <c r="H116" s="94">
        <f t="shared" si="5"/>
        <v>-3</v>
      </c>
      <c r="I116" s="68">
        <v>112</v>
      </c>
      <c r="J116" s="133">
        <v>109</v>
      </c>
      <c r="K116" s="94">
        <f t="shared" si="6"/>
        <v>-2</v>
      </c>
      <c r="L116" s="134">
        <v>107</v>
      </c>
      <c r="M116" s="68">
        <v>100</v>
      </c>
      <c r="N116" s="94">
        <f t="shared" si="7"/>
        <v>4</v>
      </c>
      <c r="O116" s="68">
        <v>104</v>
      </c>
      <c r="P116" s="154">
        <v>0.38</v>
      </c>
      <c r="Q116" s="153">
        <v>16</v>
      </c>
      <c r="R116" s="153">
        <v>0</v>
      </c>
      <c r="S116" s="125">
        <v>0</v>
      </c>
      <c r="T116" s="68">
        <v>0</v>
      </c>
      <c r="U116" s="68">
        <v>0</v>
      </c>
      <c r="V116" s="68">
        <v>0</v>
      </c>
      <c r="W116" s="68">
        <v>0</v>
      </c>
      <c r="X116" s="68">
        <v>0</v>
      </c>
      <c r="Y116" s="68">
        <v>0</v>
      </c>
      <c r="Z116" s="125">
        <v>113</v>
      </c>
      <c r="AA116" s="68">
        <v>511</v>
      </c>
      <c r="AB116" s="68">
        <v>3.1</v>
      </c>
      <c r="AC116" s="68">
        <v>26.8</v>
      </c>
      <c r="AD116" s="68">
        <v>54</v>
      </c>
      <c r="AE116" s="68">
        <v>43.7</v>
      </c>
      <c r="AF116" s="68">
        <v>359</v>
      </c>
      <c r="AG116" s="68">
        <v>1.2</v>
      </c>
      <c r="AH116" s="68">
        <v>18.3</v>
      </c>
      <c r="AI116" s="125">
        <v>0</v>
      </c>
      <c r="AJ116" s="68">
        <v>0</v>
      </c>
      <c r="AK116" s="127">
        <v>0.1</v>
      </c>
      <c r="AL116" s="68">
        <v>1.9</v>
      </c>
      <c r="AM116" s="128">
        <v>1.1000000000000001</v>
      </c>
      <c r="AN116" s="129">
        <f t="shared" si="8"/>
        <v>110.8</v>
      </c>
      <c r="AO116" s="163">
        <f t="shared" si="9"/>
        <v>6.9249999999999998</v>
      </c>
    </row>
    <row r="117" spans="1:41" x14ac:dyDescent="0.3">
      <c r="A117" s="78" t="s">
        <v>383</v>
      </c>
      <c r="B117" s="50" t="s">
        <v>42</v>
      </c>
      <c r="C117" s="50" t="s">
        <v>22</v>
      </c>
      <c r="D117" s="50">
        <v>9</v>
      </c>
      <c r="E117" s="160"/>
      <c r="F117" s="52" t="s">
        <v>340</v>
      </c>
      <c r="G117" s="68">
        <v>136</v>
      </c>
      <c r="H117" s="94">
        <f t="shared" si="5"/>
        <v>-14</v>
      </c>
      <c r="I117" s="68">
        <v>122</v>
      </c>
      <c r="J117" s="133">
        <v>133</v>
      </c>
      <c r="K117" s="94">
        <f t="shared" si="6"/>
        <v>-12</v>
      </c>
      <c r="L117" s="134">
        <v>121</v>
      </c>
      <c r="M117" s="68">
        <v>131</v>
      </c>
      <c r="N117" s="94">
        <f t="shared" si="7"/>
        <v>-11</v>
      </c>
      <c r="O117" s="68">
        <v>120</v>
      </c>
      <c r="P117" s="154">
        <v>0.64</v>
      </c>
      <c r="Q117" s="153">
        <v>16</v>
      </c>
      <c r="R117" s="153">
        <v>0</v>
      </c>
      <c r="S117" s="125">
        <v>0</v>
      </c>
      <c r="T117" s="68">
        <v>0</v>
      </c>
      <c r="U117" s="68">
        <v>0</v>
      </c>
      <c r="V117" s="68">
        <v>0</v>
      </c>
      <c r="W117" s="68">
        <v>0</v>
      </c>
      <c r="X117" s="68">
        <v>0</v>
      </c>
      <c r="Y117" s="68">
        <v>0</v>
      </c>
      <c r="Z117" s="125">
        <v>135</v>
      </c>
      <c r="AA117" s="68">
        <v>526</v>
      </c>
      <c r="AB117" s="68">
        <v>2.8</v>
      </c>
      <c r="AC117" s="68">
        <v>27.5</v>
      </c>
      <c r="AD117" s="68">
        <v>18.899999999999999</v>
      </c>
      <c r="AE117" s="68">
        <v>14.9</v>
      </c>
      <c r="AF117" s="68">
        <v>123</v>
      </c>
      <c r="AG117" s="68">
        <v>0.4</v>
      </c>
      <c r="AH117" s="68">
        <v>7.9</v>
      </c>
      <c r="AI117" s="125">
        <v>0</v>
      </c>
      <c r="AJ117" s="68">
        <v>0</v>
      </c>
      <c r="AK117" s="127">
        <v>0.1</v>
      </c>
      <c r="AL117" s="68">
        <v>0.8</v>
      </c>
      <c r="AM117" s="128">
        <v>0.4</v>
      </c>
      <c r="AN117" s="129">
        <f t="shared" si="8"/>
        <v>83.500000000000014</v>
      </c>
      <c r="AO117" s="163">
        <f t="shared" si="9"/>
        <v>5.2187500000000009</v>
      </c>
    </row>
    <row r="118" spans="1:41" x14ac:dyDescent="0.3">
      <c r="A118" s="78" t="s">
        <v>199</v>
      </c>
      <c r="B118" s="50" t="s">
        <v>42</v>
      </c>
      <c r="C118" s="50" t="s">
        <v>22</v>
      </c>
      <c r="D118" s="50">
        <v>9</v>
      </c>
      <c r="E118" s="160" t="s">
        <v>441</v>
      </c>
      <c r="F118" s="52" t="s">
        <v>340</v>
      </c>
      <c r="G118" s="68">
        <v>97</v>
      </c>
      <c r="H118" s="94">
        <f t="shared" si="5"/>
        <v>16</v>
      </c>
      <c r="I118" s="68">
        <v>113</v>
      </c>
      <c r="J118" s="133">
        <v>78</v>
      </c>
      <c r="K118" s="94">
        <f t="shared" si="6"/>
        <v>3</v>
      </c>
      <c r="L118" s="134">
        <v>81</v>
      </c>
      <c r="M118" s="68">
        <v>81</v>
      </c>
      <c r="N118" s="94">
        <f t="shared" si="7"/>
        <v>12</v>
      </c>
      <c r="O118" s="68">
        <v>93</v>
      </c>
      <c r="P118" s="154">
        <v>0.88</v>
      </c>
      <c r="Q118" s="153">
        <v>12</v>
      </c>
      <c r="R118" s="153">
        <v>0</v>
      </c>
      <c r="S118" s="125">
        <v>0</v>
      </c>
      <c r="T118" s="68">
        <v>0</v>
      </c>
      <c r="U118" s="68">
        <v>0</v>
      </c>
      <c r="V118" s="68">
        <v>0</v>
      </c>
      <c r="W118" s="68">
        <v>0</v>
      </c>
      <c r="X118" s="68">
        <v>0</v>
      </c>
      <c r="Y118" s="68">
        <v>0</v>
      </c>
      <c r="Z118" s="125">
        <v>224</v>
      </c>
      <c r="AA118" s="68">
        <v>1024</v>
      </c>
      <c r="AB118" s="68">
        <v>5.3</v>
      </c>
      <c r="AC118" s="68">
        <v>49</v>
      </c>
      <c r="AD118" s="68">
        <v>56.9</v>
      </c>
      <c r="AE118" s="68">
        <v>43.6</v>
      </c>
      <c r="AF118" s="68">
        <v>343</v>
      </c>
      <c r="AG118" s="68">
        <v>1.9</v>
      </c>
      <c r="AH118" s="68">
        <v>16.899999999999999</v>
      </c>
      <c r="AI118" s="125">
        <v>0</v>
      </c>
      <c r="AJ118" s="68">
        <v>0</v>
      </c>
      <c r="AK118" s="127">
        <v>0.2</v>
      </c>
      <c r="AL118" s="68">
        <v>2.1</v>
      </c>
      <c r="AM118" s="128">
        <v>1.2</v>
      </c>
      <c r="AN118" s="129">
        <f t="shared" si="8"/>
        <v>177.9</v>
      </c>
      <c r="AO118" s="163">
        <f t="shared" si="9"/>
        <v>14.825000000000001</v>
      </c>
    </row>
    <row r="119" spans="1:41" x14ac:dyDescent="0.3">
      <c r="A119" s="78" t="s">
        <v>307</v>
      </c>
      <c r="B119" s="50" t="s">
        <v>45</v>
      </c>
      <c r="C119" s="50" t="s">
        <v>30</v>
      </c>
      <c r="D119" s="50">
        <v>11</v>
      </c>
      <c r="E119" s="160"/>
      <c r="F119" s="52" t="s">
        <v>340</v>
      </c>
      <c r="G119" s="68">
        <v>147</v>
      </c>
      <c r="H119" s="94">
        <f t="shared" si="5"/>
        <v>-9</v>
      </c>
      <c r="I119" s="68">
        <v>138</v>
      </c>
      <c r="J119" s="133">
        <v>156</v>
      </c>
      <c r="K119" s="94">
        <f t="shared" si="6"/>
        <v>6</v>
      </c>
      <c r="L119" s="134">
        <v>162</v>
      </c>
      <c r="M119" s="68">
        <v>150</v>
      </c>
      <c r="N119" s="94">
        <f t="shared" si="7"/>
        <v>2</v>
      </c>
      <c r="O119" s="68">
        <v>152</v>
      </c>
      <c r="P119" s="154">
        <v>0.47</v>
      </c>
      <c r="Q119" s="153">
        <v>16</v>
      </c>
      <c r="R119" s="153">
        <v>0</v>
      </c>
      <c r="S119" s="125">
        <v>0</v>
      </c>
      <c r="T119" s="68">
        <v>0</v>
      </c>
      <c r="U119" s="68">
        <v>0</v>
      </c>
      <c r="V119" s="68">
        <v>0</v>
      </c>
      <c r="W119" s="68">
        <v>0</v>
      </c>
      <c r="X119" s="68">
        <v>0</v>
      </c>
      <c r="Y119" s="68">
        <v>0</v>
      </c>
      <c r="Z119" s="125">
        <v>0</v>
      </c>
      <c r="AA119" s="68">
        <v>0</v>
      </c>
      <c r="AB119" s="68">
        <v>0</v>
      </c>
      <c r="AC119" s="68">
        <v>0</v>
      </c>
      <c r="AD119" s="68">
        <v>46.8</v>
      </c>
      <c r="AE119" s="68">
        <v>31.1</v>
      </c>
      <c r="AF119" s="68">
        <v>331</v>
      </c>
      <c r="AG119" s="68">
        <v>3.9</v>
      </c>
      <c r="AH119" s="68">
        <v>17</v>
      </c>
      <c r="AI119" s="125">
        <v>0</v>
      </c>
      <c r="AJ119" s="68">
        <v>0</v>
      </c>
      <c r="AK119" s="127">
        <v>0.1</v>
      </c>
      <c r="AL119" s="68">
        <v>0.4</v>
      </c>
      <c r="AM119" s="128">
        <v>0.2</v>
      </c>
      <c r="AN119" s="129">
        <f t="shared" si="8"/>
        <v>56.300000000000004</v>
      </c>
      <c r="AO119" s="163">
        <f t="shared" si="9"/>
        <v>3.5187500000000003</v>
      </c>
    </row>
    <row r="120" spans="1:41" x14ac:dyDescent="0.3">
      <c r="A120" s="78" t="s">
        <v>218</v>
      </c>
      <c r="B120" s="50" t="s">
        <v>42</v>
      </c>
      <c r="C120" s="50" t="s">
        <v>18</v>
      </c>
      <c r="D120" s="50">
        <v>4</v>
      </c>
      <c r="E120" s="160"/>
      <c r="F120" s="52" t="s">
        <v>340</v>
      </c>
      <c r="G120" s="68">
        <v>129</v>
      </c>
      <c r="H120" s="94">
        <f t="shared" si="5"/>
        <v>4</v>
      </c>
      <c r="I120" s="68">
        <v>133</v>
      </c>
      <c r="J120" s="133">
        <v>103</v>
      </c>
      <c r="K120" s="94">
        <f t="shared" si="6"/>
        <v>0</v>
      </c>
      <c r="L120" s="134">
        <v>103</v>
      </c>
      <c r="M120" s="68">
        <v>107</v>
      </c>
      <c r="N120" s="94">
        <f t="shared" si="7"/>
        <v>5</v>
      </c>
      <c r="O120" s="68">
        <v>112</v>
      </c>
      <c r="P120" s="154">
        <v>0.46</v>
      </c>
      <c r="Q120" s="153">
        <v>16</v>
      </c>
      <c r="R120" s="153">
        <v>0</v>
      </c>
      <c r="S120" s="125">
        <v>0</v>
      </c>
      <c r="T120" s="68">
        <v>0</v>
      </c>
      <c r="U120" s="68">
        <v>0</v>
      </c>
      <c r="V120" s="68">
        <v>0</v>
      </c>
      <c r="W120" s="68">
        <v>0</v>
      </c>
      <c r="X120" s="68">
        <v>0</v>
      </c>
      <c r="Y120" s="68">
        <v>0</v>
      </c>
      <c r="Z120" s="125">
        <v>183</v>
      </c>
      <c r="AA120" s="68">
        <v>769</v>
      </c>
      <c r="AB120" s="68">
        <v>4.9000000000000004</v>
      </c>
      <c r="AC120" s="68">
        <v>38.5</v>
      </c>
      <c r="AD120" s="68">
        <v>24.4</v>
      </c>
      <c r="AE120" s="68">
        <v>19.5</v>
      </c>
      <c r="AF120" s="68">
        <v>145</v>
      </c>
      <c r="AG120" s="68">
        <v>0.5</v>
      </c>
      <c r="AH120" s="68">
        <v>8.9</v>
      </c>
      <c r="AI120" s="125">
        <v>0</v>
      </c>
      <c r="AJ120" s="68">
        <v>0</v>
      </c>
      <c r="AK120" s="127">
        <v>0.1</v>
      </c>
      <c r="AL120" s="68">
        <v>2.7</v>
      </c>
      <c r="AM120" s="128">
        <v>1.6</v>
      </c>
      <c r="AN120" s="129">
        <f t="shared" si="8"/>
        <v>120.80000000000001</v>
      </c>
      <c r="AO120" s="163">
        <f t="shared" si="9"/>
        <v>7.5500000000000007</v>
      </c>
    </row>
    <row r="121" spans="1:41" x14ac:dyDescent="0.3">
      <c r="A121" s="78" t="s">
        <v>320</v>
      </c>
      <c r="B121" s="50" t="s">
        <v>43</v>
      </c>
      <c r="C121" s="50" t="s">
        <v>37</v>
      </c>
      <c r="D121" s="50">
        <v>7</v>
      </c>
      <c r="E121" s="160"/>
      <c r="F121" s="52" t="s">
        <v>340</v>
      </c>
      <c r="G121" s="68">
        <v>90</v>
      </c>
      <c r="H121" s="94">
        <f t="shared" si="5"/>
        <v>-1</v>
      </c>
      <c r="I121" s="68">
        <v>89</v>
      </c>
      <c r="J121" s="133">
        <v>117</v>
      </c>
      <c r="K121" s="94">
        <f t="shared" si="6"/>
        <v>2</v>
      </c>
      <c r="L121" s="134">
        <v>119</v>
      </c>
      <c r="M121" s="68">
        <v>106</v>
      </c>
      <c r="N121" s="94">
        <f t="shared" si="7"/>
        <v>5</v>
      </c>
      <c r="O121" s="68">
        <v>111</v>
      </c>
      <c r="P121" s="154">
        <v>0.75</v>
      </c>
      <c r="Q121" s="153">
        <v>16</v>
      </c>
      <c r="R121" s="153">
        <v>0</v>
      </c>
      <c r="S121" s="125">
        <v>0</v>
      </c>
      <c r="T121" s="68">
        <v>0</v>
      </c>
      <c r="U121" s="68">
        <v>0</v>
      </c>
      <c r="V121" s="68">
        <v>0</v>
      </c>
      <c r="W121" s="68">
        <v>0</v>
      </c>
      <c r="X121" s="68">
        <v>0</v>
      </c>
      <c r="Y121" s="68">
        <v>0</v>
      </c>
      <c r="Z121" s="125">
        <v>0</v>
      </c>
      <c r="AA121" s="68">
        <v>0</v>
      </c>
      <c r="AB121" s="68">
        <v>0</v>
      </c>
      <c r="AC121" s="68">
        <v>0</v>
      </c>
      <c r="AD121" s="68">
        <v>103</v>
      </c>
      <c r="AE121" s="68">
        <v>65.2</v>
      </c>
      <c r="AF121" s="68">
        <v>780</v>
      </c>
      <c r="AG121" s="68">
        <v>4.2</v>
      </c>
      <c r="AH121" s="68">
        <v>36.6</v>
      </c>
      <c r="AI121" s="125">
        <v>140</v>
      </c>
      <c r="AJ121" s="68">
        <v>0.2</v>
      </c>
      <c r="AK121" s="127">
        <v>0.1</v>
      </c>
      <c r="AL121" s="68">
        <v>0.9</v>
      </c>
      <c r="AM121" s="128">
        <v>0.5</v>
      </c>
      <c r="AN121" s="129">
        <f t="shared" si="8"/>
        <v>103.60000000000001</v>
      </c>
      <c r="AO121" s="163">
        <f t="shared" si="9"/>
        <v>6.4750000000000005</v>
      </c>
    </row>
    <row r="122" spans="1:41" x14ac:dyDescent="0.3">
      <c r="A122" s="78" t="s">
        <v>258</v>
      </c>
      <c r="B122" s="50" t="s">
        <v>44</v>
      </c>
      <c r="C122" s="50" t="s">
        <v>21</v>
      </c>
      <c r="D122" s="50">
        <v>10</v>
      </c>
      <c r="E122" s="160"/>
      <c r="F122" s="52" t="s">
        <v>340</v>
      </c>
      <c r="G122" s="68">
        <v>108</v>
      </c>
      <c r="H122" s="94">
        <f t="shared" si="5"/>
        <v>0</v>
      </c>
      <c r="I122" s="68">
        <v>108</v>
      </c>
      <c r="J122" s="133">
        <v>111</v>
      </c>
      <c r="K122" s="94">
        <f t="shared" si="6"/>
        <v>2</v>
      </c>
      <c r="L122" s="134">
        <v>113</v>
      </c>
      <c r="M122" s="68">
        <v>145</v>
      </c>
      <c r="N122" s="94">
        <f t="shared" si="7"/>
        <v>4</v>
      </c>
      <c r="O122" s="68">
        <v>149</v>
      </c>
      <c r="P122" s="154">
        <v>0.75</v>
      </c>
      <c r="Q122" s="153">
        <v>16</v>
      </c>
      <c r="R122" s="153">
        <v>0</v>
      </c>
      <c r="S122" s="125">
        <v>305</v>
      </c>
      <c r="T122" s="68">
        <v>158</v>
      </c>
      <c r="U122" s="68">
        <v>3769</v>
      </c>
      <c r="V122" s="68">
        <v>16.5</v>
      </c>
      <c r="W122" s="68">
        <v>9.1</v>
      </c>
      <c r="X122" s="68">
        <v>44</v>
      </c>
      <c r="Y122" s="68">
        <v>183</v>
      </c>
      <c r="Z122" s="125">
        <v>103</v>
      </c>
      <c r="AA122" s="68">
        <v>636</v>
      </c>
      <c r="AB122" s="68">
        <v>2.7</v>
      </c>
      <c r="AC122" s="68">
        <v>32.4</v>
      </c>
      <c r="AD122" s="68">
        <v>0</v>
      </c>
      <c r="AE122" s="68">
        <v>0</v>
      </c>
      <c r="AF122" s="68">
        <v>0</v>
      </c>
      <c r="AG122" s="68">
        <v>0</v>
      </c>
      <c r="AH122" s="68">
        <v>0</v>
      </c>
      <c r="AI122" s="125">
        <v>0</v>
      </c>
      <c r="AJ122" s="68">
        <v>0</v>
      </c>
      <c r="AK122" s="127">
        <v>0.5</v>
      </c>
      <c r="AL122" s="68">
        <v>9.3000000000000007</v>
      </c>
      <c r="AM122" s="128">
        <v>5.5</v>
      </c>
      <c r="AN122" s="129">
        <f t="shared" si="8"/>
        <v>277.45999999999998</v>
      </c>
      <c r="AO122" s="163">
        <f t="shared" si="9"/>
        <v>17.341249999999999</v>
      </c>
    </row>
    <row r="123" spans="1:41" x14ac:dyDescent="0.3">
      <c r="A123" s="78" t="s">
        <v>309</v>
      </c>
      <c r="B123" s="50" t="s">
        <v>45</v>
      </c>
      <c r="C123" s="50" t="s">
        <v>11</v>
      </c>
      <c r="D123" s="50">
        <v>7</v>
      </c>
      <c r="E123" s="160"/>
      <c r="F123" s="52" t="s">
        <v>340</v>
      </c>
      <c r="G123" s="68">
        <v>122</v>
      </c>
      <c r="H123" s="94">
        <f t="shared" si="5"/>
        <v>-1</v>
      </c>
      <c r="I123" s="68">
        <v>121</v>
      </c>
      <c r="J123" s="133">
        <v>126</v>
      </c>
      <c r="K123" s="94">
        <f t="shared" si="6"/>
        <v>9</v>
      </c>
      <c r="L123" s="134">
        <v>135</v>
      </c>
      <c r="M123" s="68">
        <v>125</v>
      </c>
      <c r="N123" s="94">
        <f t="shared" si="7"/>
        <v>7</v>
      </c>
      <c r="O123" s="68">
        <v>132</v>
      </c>
      <c r="P123" s="154">
        <v>0.87</v>
      </c>
      <c r="Q123" s="153">
        <v>16</v>
      </c>
      <c r="R123" s="153">
        <v>0</v>
      </c>
      <c r="S123" s="125">
        <v>0</v>
      </c>
      <c r="T123" s="68">
        <v>0</v>
      </c>
      <c r="U123" s="68">
        <v>0</v>
      </c>
      <c r="V123" s="68">
        <v>0</v>
      </c>
      <c r="W123" s="68">
        <v>0</v>
      </c>
      <c r="X123" s="68">
        <v>0</v>
      </c>
      <c r="Y123" s="68">
        <v>0</v>
      </c>
      <c r="Z123" s="125">
        <v>0</v>
      </c>
      <c r="AA123" s="68">
        <v>0</v>
      </c>
      <c r="AB123" s="68">
        <v>0</v>
      </c>
      <c r="AC123" s="68">
        <v>0</v>
      </c>
      <c r="AD123" s="68">
        <v>75.5</v>
      </c>
      <c r="AE123" s="68">
        <v>50.1</v>
      </c>
      <c r="AF123" s="68">
        <v>563</v>
      </c>
      <c r="AG123" s="68">
        <v>5.0999999999999996</v>
      </c>
      <c r="AH123" s="68">
        <v>27.1</v>
      </c>
      <c r="AI123" s="125">
        <v>0</v>
      </c>
      <c r="AJ123" s="68">
        <v>0</v>
      </c>
      <c r="AK123" s="127">
        <v>0.1</v>
      </c>
      <c r="AL123" s="68">
        <v>0.3</v>
      </c>
      <c r="AM123" s="128">
        <v>0.2</v>
      </c>
      <c r="AN123" s="129">
        <f t="shared" si="8"/>
        <v>86.699999999999989</v>
      </c>
      <c r="AO123" s="163">
        <f t="shared" si="9"/>
        <v>5.4187499999999993</v>
      </c>
    </row>
    <row r="124" spans="1:41" x14ac:dyDescent="0.3">
      <c r="A124" s="78" t="s">
        <v>331</v>
      </c>
      <c r="B124" s="50" t="s">
        <v>45</v>
      </c>
      <c r="C124" s="50" t="s">
        <v>12</v>
      </c>
      <c r="D124" s="50">
        <v>10</v>
      </c>
      <c r="E124" s="160"/>
      <c r="F124" s="52" t="s">
        <v>340</v>
      </c>
      <c r="G124" s="68">
        <v>143</v>
      </c>
      <c r="H124" s="94">
        <f t="shared" si="5"/>
        <v>-18</v>
      </c>
      <c r="I124" s="68">
        <v>125</v>
      </c>
      <c r="J124" s="133">
        <v>118</v>
      </c>
      <c r="K124" s="94">
        <f t="shared" si="6"/>
        <v>-4</v>
      </c>
      <c r="L124" s="134">
        <v>114</v>
      </c>
      <c r="M124" s="68">
        <v>121</v>
      </c>
      <c r="N124" s="94">
        <f t="shared" si="7"/>
        <v>12</v>
      </c>
      <c r="O124" s="68">
        <v>133</v>
      </c>
      <c r="P124" s="154">
        <v>0.69</v>
      </c>
      <c r="Q124" s="153">
        <v>16</v>
      </c>
      <c r="R124" s="153">
        <v>0</v>
      </c>
      <c r="S124" s="125">
        <v>0</v>
      </c>
      <c r="T124" s="68">
        <v>0</v>
      </c>
      <c r="U124" s="68">
        <v>0</v>
      </c>
      <c r="V124" s="68">
        <v>0</v>
      </c>
      <c r="W124" s="68">
        <v>0</v>
      </c>
      <c r="X124" s="68">
        <v>0</v>
      </c>
      <c r="Y124" s="68">
        <v>0</v>
      </c>
      <c r="Z124" s="125">
        <v>0</v>
      </c>
      <c r="AA124" s="68">
        <v>0</v>
      </c>
      <c r="AB124" s="68">
        <v>0</v>
      </c>
      <c r="AC124" s="68">
        <v>0</v>
      </c>
      <c r="AD124" s="68">
        <v>57.5</v>
      </c>
      <c r="AE124" s="68">
        <v>38.200000000000003</v>
      </c>
      <c r="AF124" s="68">
        <v>419</v>
      </c>
      <c r="AG124" s="68">
        <v>4.5999999999999996</v>
      </c>
      <c r="AH124" s="68">
        <v>20.9</v>
      </c>
      <c r="AI124" s="125">
        <v>0</v>
      </c>
      <c r="AJ124" s="68">
        <v>0</v>
      </c>
      <c r="AK124" s="127">
        <v>0.1</v>
      </c>
      <c r="AL124" s="68">
        <v>0.6</v>
      </c>
      <c r="AM124" s="128">
        <v>0.3</v>
      </c>
      <c r="AN124" s="129">
        <f t="shared" si="8"/>
        <v>69.100000000000009</v>
      </c>
      <c r="AO124" s="163">
        <f t="shared" si="9"/>
        <v>4.3187500000000005</v>
      </c>
    </row>
    <row r="125" spans="1:41" x14ac:dyDescent="0.3">
      <c r="A125" s="78" t="s">
        <v>257</v>
      </c>
      <c r="B125" s="50" t="s">
        <v>44</v>
      </c>
      <c r="C125" s="50" t="s">
        <v>37</v>
      </c>
      <c r="D125" s="50">
        <v>7</v>
      </c>
      <c r="E125" s="160"/>
      <c r="F125" s="52" t="s">
        <v>340</v>
      </c>
      <c r="G125" s="68">
        <v>130</v>
      </c>
      <c r="H125" s="94">
        <f t="shared" si="5"/>
        <v>-6</v>
      </c>
      <c r="I125" s="68">
        <v>124</v>
      </c>
      <c r="J125" s="133">
        <v>130</v>
      </c>
      <c r="K125" s="94">
        <f t="shared" si="6"/>
        <v>-1</v>
      </c>
      <c r="L125" s="134">
        <v>129</v>
      </c>
      <c r="M125" s="68">
        <v>157</v>
      </c>
      <c r="N125" s="94">
        <f t="shared" si="7"/>
        <v>-2</v>
      </c>
      <c r="O125" s="68">
        <v>155</v>
      </c>
      <c r="P125" s="154">
        <v>0.53</v>
      </c>
      <c r="Q125" s="153">
        <v>16</v>
      </c>
      <c r="R125" s="153">
        <v>0</v>
      </c>
      <c r="S125" s="125">
        <v>346</v>
      </c>
      <c r="T125" s="68">
        <v>179</v>
      </c>
      <c r="U125" s="68">
        <v>4036</v>
      </c>
      <c r="V125" s="68">
        <v>24.6</v>
      </c>
      <c r="W125" s="68">
        <v>18.100000000000001</v>
      </c>
      <c r="X125" s="68">
        <v>38.700000000000003</v>
      </c>
      <c r="Y125" s="68">
        <v>196</v>
      </c>
      <c r="Z125" s="125">
        <v>43.1</v>
      </c>
      <c r="AA125" s="68">
        <v>195</v>
      </c>
      <c r="AB125" s="68">
        <v>0.9</v>
      </c>
      <c r="AC125" s="68">
        <v>12.6</v>
      </c>
      <c r="AD125" s="68">
        <v>0</v>
      </c>
      <c r="AE125" s="68">
        <v>0</v>
      </c>
      <c r="AF125" s="68">
        <v>0</v>
      </c>
      <c r="AG125" s="68">
        <v>0</v>
      </c>
      <c r="AH125" s="68">
        <v>0</v>
      </c>
      <c r="AI125" s="125">
        <v>0</v>
      </c>
      <c r="AJ125" s="68">
        <v>0</v>
      </c>
      <c r="AK125" s="127">
        <v>0.7</v>
      </c>
      <c r="AL125" s="68">
        <v>9.6</v>
      </c>
      <c r="AM125" s="128">
        <v>5.7</v>
      </c>
      <c r="AN125" s="129">
        <f t="shared" si="8"/>
        <v>256.64</v>
      </c>
      <c r="AO125" s="163">
        <f t="shared" si="9"/>
        <v>16.04</v>
      </c>
    </row>
    <row r="126" spans="1:41" x14ac:dyDescent="0.3">
      <c r="A126" s="78" t="s">
        <v>300</v>
      </c>
      <c r="B126" s="50" t="s">
        <v>43</v>
      </c>
      <c r="C126" s="50" t="s">
        <v>23</v>
      </c>
      <c r="D126" s="50">
        <v>10</v>
      </c>
      <c r="E126" s="160"/>
      <c r="F126" s="52" t="s">
        <v>340</v>
      </c>
      <c r="G126" s="68">
        <v>112</v>
      </c>
      <c r="H126" s="94">
        <f t="shared" si="5"/>
        <v>3</v>
      </c>
      <c r="I126" s="68">
        <v>115</v>
      </c>
      <c r="J126" s="133">
        <v>122</v>
      </c>
      <c r="K126" s="94">
        <f t="shared" si="6"/>
        <v>4</v>
      </c>
      <c r="L126" s="134">
        <v>126</v>
      </c>
      <c r="M126" s="68">
        <v>127</v>
      </c>
      <c r="N126" s="94">
        <f t="shared" si="7"/>
        <v>2</v>
      </c>
      <c r="O126" s="68">
        <v>129</v>
      </c>
      <c r="P126" s="154">
        <v>0.6</v>
      </c>
      <c r="Q126" s="153">
        <v>16</v>
      </c>
      <c r="R126" s="153">
        <v>0</v>
      </c>
      <c r="S126" s="125">
        <v>0</v>
      </c>
      <c r="T126" s="68">
        <v>0</v>
      </c>
      <c r="U126" s="68">
        <v>0</v>
      </c>
      <c r="V126" s="68">
        <v>0</v>
      </c>
      <c r="W126" s="68">
        <v>0</v>
      </c>
      <c r="X126" s="68">
        <v>0</v>
      </c>
      <c r="Y126" s="68">
        <v>0</v>
      </c>
      <c r="Z126" s="125">
        <v>0</v>
      </c>
      <c r="AA126" s="68">
        <v>0</v>
      </c>
      <c r="AB126" s="68">
        <v>0</v>
      </c>
      <c r="AC126" s="68">
        <v>0</v>
      </c>
      <c r="AD126" s="68">
        <v>85.9</v>
      </c>
      <c r="AE126" s="68">
        <v>55.1</v>
      </c>
      <c r="AF126" s="68">
        <v>735</v>
      </c>
      <c r="AG126" s="68">
        <v>4.8</v>
      </c>
      <c r="AH126" s="68">
        <v>34.6</v>
      </c>
      <c r="AI126" s="125">
        <v>0</v>
      </c>
      <c r="AJ126" s="68">
        <v>0</v>
      </c>
      <c r="AK126" s="127">
        <v>0.1</v>
      </c>
      <c r="AL126" s="68">
        <v>0.6</v>
      </c>
      <c r="AM126" s="128">
        <v>0.4</v>
      </c>
      <c r="AN126" s="129">
        <f t="shared" si="8"/>
        <v>101.7</v>
      </c>
      <c r="AO126" s="163">
        <f t="shared" si="9"/>
        <v>6.3562500000000002</v>
      </c>
    </row>
    <row r="127" spans="1:41" x14ac:dyDescent="0.3">
      <c r="A127" s="78" t="s">
        <v>329</v>
      </c>
      <c r="B127" s="50" t="s">
        <v>44</v>
      </c>
      <c r="C127" s="50" t="s">
        <v>13</v>
      </c>
      <c r="D127" s="50">
        <v>9</v>
      </c>
      <c r="E127" s="160"/>
      <c r="F127" s="52" t="s">
        <v>340</v>
      </c>
      <c r="G127" s="68">
        <v>124</v>
      </c>
      <c r="H127" s="94">
        <f t="shared" si="5"/>
        <v>-1</v>
      </c>
      <c r="I127" s="68">
        <v>123</v>
      </c>
      <c r="J127" s="133">
        <v>125</v>
      </c>
      <c r="K127" s="94">
        <f t="shared" si="6"/>
        <v>-8</v>
      </c>
      <c r="L127" s="134">
        <v>117</v>
      </c>
      <c r="M127" s="68">
        <v>146</v>
      </c>
      <c r="N127" s="94">
        <f t="shared" si="7"/>
        <v>0</v>
      </c>
      <c r="O127" s="68">
        <v>146</v>
      </c>
      <c r="P127" s="154">
        <v>0.67</v>
      </c>
      <c r="Q127" s="153">
        <v>16</v>
      </c>
      <c r="R127" s="153">
        <v>0</v>
      </c>
      <c r="S127" s="125">
        <v>351</v>
      </c>
      <c r="T127" s="68">
        <v>167</v>
      </c>
      <c r="U127" s="68">
        <v>4023</v>
      </c>
      <c r="V127" s="68">
        <v>26.2</v>
      </c>
      <c r="W127" s="68">
        <v>13.5</v>
      </c>
      <c r="X127" s="68">
        <v>32.6</v>
      </c>
      <c r="Y127" s="68">
        <v>195</v>
      </c>
      <c r="Z127" s="125">
        <v>41.2</v>
      </c>
      <c r="AA127" s="68">
        <v>88</v>
      </c>
      <c r="AB127" s="68">
        <v>1.5</v>
      </c>
      <c r="AC127" s="68">
        <v>7.8</v>
      </c>
      <c r="AD127" s="68">
        <v>0</v>
      </c>
      <c r="AE127" s="68">
        <v>0</v>
      </c>
      <c r="AF127" s="68">
        <v>0</v>
      </c>
      <c r="AG127" s="68">
        <v>0</v>
      </c>
      <c r="AH127" s="68">
        <v>0</v>
      </c>
      <c r="AI127" s="125">
        <v>0</v>
      </c>
      <c r="AJ127" s="68">
        <v>0</v>
      </c>
      <c r="AK127" s="127">
        <v>0.7</v>
      </c>
      <c r="AL127" s="68">
        <v>6.1</v>
      </c>
      <c r="AM127" s="128">
        <v>3.6</v>
      </c>
      <c r="AN127" s="129">
        <f t="shared" si="8"/>
        <v>264.21999999999997</v>
      </c>
      <c r="AO127" s="163">
        <f t="shared" si="9"/>
        <v>16.513749999999998</v>
      </c>
    </row>
    <row r="128" spans="1:41" x14ac:dyDescent="0.3">
      <c r="A128" s="78" t="s">
        <v>384</v>
      </c>
      <c r="B128" s="50" t="s">
        <v>45</v>
      </c>
      <c r="C128" s="50" t="s">
        <v>47</v>
      </c>
      <c r="D128" s="50">
        <v>6</v>
      </c>
      <c r="E128" s="160"/>
      <c r="F128" s="52" t="s">
        <v>340</v>
      </c>
      <c r="G128" s="68">
        <v>126</v>
      </c>
      <c r="H128" s="94">
        <f t="shared" si="5"/>
        <v>1</v>
      </c>
      <c r="I128" s="68">
        <v>127</v>
      </c>
      <c r="J128" s="133">
        <v>134</v>
      </c>
      <c r="K128" s="94">
        <f t="shared" si="6"/>
        <v>9</v>
      </c>
      <c r="L128" s="134">
        <v>143</v>
      </c>
      <c r="M128" s="68">
        <v>126</v>
      </c>
      <c r="N128" s="94">
        <f t="shared" si="7"/>
        <v>0</v>
      </c>
      <c r="O128" s="68">
        <v>126</v>
      </c>
      <c r="P128" s="154">
        <v>0.56000000000000005</v>
      </c>
      <c r="Q128" s="153">
        <v>16</v>
      </c>
      <c r="R128" s="153">
        <v>0</v>
      </c>
      <c r="S128" s="125">
        <v>0</v>
      </c>
      <c r="T128" s="68">
        <v>0</v>
      </c>
      <c r="U128" s="68">
        <v>0</v>
      </c>
      <c r="V128" s="68">
        <v>0</v>
      </c>
      <c r="W128" s="68">
        <v>0</v>
      </c>
      <c r="X128" s="68">
        <v>0</v>
      </c>
      <c r="Y128" s="68">
        <v>0</v>
      </c>
      <c r="Z128" s="125">
        <v>0</v>
      </c>
      <c r="AA128" s="68">
        <v>0</v>
      </c>
      <c r="AB128" s="68">
        <v>0</v>
      </c>
      <c r="AC128" s="68">
        <v>0</v>
      </c>
      <c r="AD128" s="68">
        <v>73.099999999999994</v>
      </c>
      <c r="AE128" s="68">
        <v>48.3</v>
      </c>
      <c r="AF128" s="68">
        <v>590</v>
      </c>
      <c r="AG128" s="68">
        <v>3.6</v>
      </c>
      <c r="AH128" s="68">
        <v>28.3</v>
      </c>
      <c r="AI128" s="125">
        <v>0</v>
      </c>
      <c r="AJ128" s="68">
        <v>0</v>
      </c>
      <c r="AK128" s="127">
        <v>0.1</v>
      </c>
      <c r="AL128" s="68">
        <v>0.6</v>
      </c>
      <c r="AM128" s="128">
        <v>0.3</v>
      </c>
      <c r="AN128" s="129">
        <f t="shared" si="8"/>
        <v>80.2</v>
      </c>
      <c r="AO128" s="163">
        <f t="shared" si="9"/>
        <v>5.0125000000000002</v>
      </c>
    </row>
    <row r="129" spans="1:41" x14ac:dyDescent="0.3">
      <c r="A129" s="78" t="s">
        <v>328</v>
      </c>
      <c r="B129" s="50" t="s">
        <v>42</v>
      </c>
      <c r="C129" s="50" t="s">
        <v>29</v>
      </c>
      <c r="D129" s="50">
        <v>6</v>
      </c>
      <c r="E129" s="160" t="s">
        <v>463</v>
      </c>
      <c r="F129" s="52" t="s">
        <v>340</v>
      </c>
      <c r="G129" s="68">
        <v>110</v>
      </c>
      <c r="H129" s="94">
        <f t="shared" si="5"/>
        <v>1</v>
      </c>
      <c r="I129" s="68">
        <v>111</v>
      </c>
      <c r="J129" s="133">
        <v>112</v>
      </c>
      <c r="K129" s="94">
        <f t="shared" si="6"/>
        <v>-8</v>
      </c>
      <c r="L129" s="134">
        <v>104</v>
      </c>
      <c r="M129" s="68">
        <v>129</v>
      </c>
      <c r="N129" s="94">
        <f t="shared" si="7"/>
        <v>-13</v>
      </c>
      <c r="O129" s="68">
        <v>116</v>
      </c>
      <c r="P129" s="154">
        <v>0.53</v>
      </c>
      <c r="Q129" s="153">
        <v>16</v>
      </c>
      <c r="R129" s="153">
        <v>0</v>
      </c>
      <c r="S129" s="125">
        <v>0</v>
      </c>
      <c r="T129" s="68">
        <v>0</v>
      </c>
      <c r="U129" s="68">
        <v>0</v>
      </c>
      <c r="V129" s="68">
        <v>0</v>
      </c>
      <c r="W129" s="68">
        <v>0</v>
      </c>
      <c r="X129" s="68">
        <v>0</v>
      </c>
      <c r="Y129" s="68">
        <v>0</v>
      </c>
      <c r="Z129" s="125">
        <v>118</v>
      </c>
      <c r="AA129" s="68">
        <v>519</v>
      </c>
      <c r="AB129" s="68">
        <v>2.4</v>
      </c>
      <c r="AC129" s="68">
        <v>27.2</v>
      </c>
      <c r="AD129" s="68">
        <v>20.3</v>
      </c>
      <c r="AE129" s="68">
        <v>15.9</v>
      </c>
      <c r="AF129" s="68">
        <v>120</v>
      </c>
      <c r="AG129" s="68">
        <v>0.4</v>
      </c>
      <c r="AH129" s="68">
        <v>7.8</v>
      </c>
      <c r="AI129" s="125">
        <v>0</v>
      </c>
      <c r="AJ129" s="68">
        <v>0</v>
      </c>
      <c r="AK129" s="127">
        <v>0.1</v>
      </c>
      <c r="AL129" s="68">
        <v>1.1000000000000001</v>
      </c>
      <c r="AM129" s="128">
        <v>0.7</v>
      </c>
      <c r="AN129" s="129">
        <f t="shared" si="8"/>
        <v>79.5</v>
      </c>
      <c r="AO129" s="163">
        <f t="shared" si="9"/>
        <v>4.96875</v>
      </c>
    </row>
    <row r="130" spans="1:41" x14ac:dyDescent="0.3">
      <c r="A130" s="78" t="s">
        <v>222</v>
      </c>
      <c r="B130" s="50" t="s">
        <v>43</v>
      </c>
      <c r="C130" s="50" t="s">
        <v>38</v>
      </c>
      <c r="D130" s="50">
        <v>8</v>
      </c>
      <c r="E130" s="160"/>
      <c r="F130" s="52" t="s">
        <v>340</v>
      </c>
      <c r="G130" s="68">
        <v>145</v>
      </c>
      <c r="H130" s="94">
        <f t="shared" si="5"/>
        <v>-6</v>
      </c>
      <c r="I130" s="68">
        <v>139</v>
      </c>
      <c r="J130" s="133">
        <v>159</v>
      </c>
      <c r="K130" s="94">
        <f t="shared" si="6"/>
        <v>4</v>
      </c>
      <c r="L130" s="134">
        <v>163</v>
      </c>
      <c r="M130" s="68">
        <v>169</v>
      </c>
      <c r="N130" s="94">
        <f t="shared" si="7"/>
        <v>-5</v>
      </c>
      <c r="O130" s="68">
        <v>164</v>
      </c>
      <c r="P130" s="154">
        <v>0.47</v>
      </c>
      <c r="Q130" s="153">
        <v>16</v>
      </c>
      <c r="R130" s="153">
        <v>0</v>
      </c>
      <c r="S130" s="125">
        <v>0</v>
      </c>
      <c r="T130" s="68">
        <v>0</v>
      </c>
      <c r="U130" s="68">
        <v>0</v>
      </c>
      <c r="V130" s="68">
        <v>0</v>
      </c>
      <c r="W130" s="68">
        <v>0</v>
      </c>
      <c r="X130" s="68">
        <v>0</v>
      </c>
      <c r="Y130" s="68">
        <v>0</v>
      </c>
      <c r="Z130" s="125">
        <v>18.8</v>
      </c>
      <c r="AA130" s="68">
        <v>122</v>
      </c>
      <c r="AB130" s="68">
        <v>0.4</v>
      </c>
      <c r="AC130" s="68">
        <v>9.3000000000000007</v>
      </c>
      <c r="AD130" s="68">
        <v>74.599999999999994</v>
      </c>
      <c r="AE130" s="68">
        <v>46.7</v>
      </c>
      <c r="AF130" s="68">
        <v>510</v>
      </c>
      <c r="AG130" s="68">
        <v>2.7</v>
      </c>
      <c r="AH130" s="68">
        <v>24.9</v>
      </c>
      <c r="AI130" s="125">
        <v>608</v>
      </c>
      <c r="AJ130" s="68">
        <v>0.4</v>
      </c>
      <c r="AK130" s="127">
        <v>0.1</v>
      </c>
      <c r="AL130" s="68">
        <v>0.7</v>
      </c>
      <c r="AM130" s="128">
        <v>0.4</v>
      </c>
      <c r="AN130" s="129">
        <f t="shared" si="8"/>
        <v>83.600000000000009</v>
      </c>
      <c r="AO130" s="163">
        <f t="shared" si="9"/>
        <v>5.2250000000000005</v>
      </c>
    </row>
    <row r="131" spans="1:41" x14ac:dyDescent="0.3">
      <c r="A131" s="78" t="s">
        <v>251</v>
      </c>
      <c r="B131" s="50" t="s">
        <v>43</v>
      </c>
      <c r="C131" s="50" t="s">
        <v>33</v>
      </c>
      <c r="D131" s="50">
        <v>6</v>
      </c>
      <c r="E131" s="160"/>
      <c r="F131" s="52" t="s">
        <v>340</v>
      </c>
      <c r="G131" s="68">
        <v>125</v>
      </c>
      <c r="H131" s="94">
        <f t="shared" si="5"/>
        <v>1</v>
      </c>
      <c r="I131" s="68">
        <v>126</v>
      </c>
      <c r="J131" s="133">
        <v>121</v>
      </c>
      <c r="K131" s="94">
        <f t="shared" si="6"/>
        <v>1</v>
      </c>
      <c r="L131" s="134">
        <v>122</v>
      </c>
      <c r="M131" s="68">
        <v>151</v>
      </c>
      <c r="N131" s="94">
        <f t="shared" si="7"/>
        <v>9</v>
      </c>
      <c r="O131" s="68">
        <v>160</v>
      </c>
      <c r="P131" s="154">
        <v>0.56999999999999995</v>
      </c>
      <c r="Q131" s="153">
        <v>16</v>
      </c>
      <c r="R131" s="153">
        <v>0</v>
      </c>
      <c r="S131" s="125">
        <v>0</v>
      </c>
      <c r="T131" s="68">
        <v>0</v>
      </c>
      <c r="U131" s="68">
        <v>0</v>
      </c>
      <c r="V131" s="68">
        <v>0</v>
      </c>
      <c r="W131" s="68">
        <v>0</v>
      </c>
      <c r="X131" s="68">
        <v>0</v>
      </c>
      <c r="Y131" s="68">
        <v>0</v>
      </c>
      <c r="Z131" s="125">
        <v>0</v>
      </c>
      <c r="AA131" s="68">
        <v>0</v>
      </c>
      <c r="AB131" s="68">
        <v>0</v>
      </c>
      <c r="AC131" s="68">
        <v>0</v>
      </c>
      <c r="AD131" s="68">
        <v>69.3</v>
      </c>
      <c r="AE131" s="68">
        <v>43</v>
      </c>
      <c r="AF131" s="68">
        <v>711</v>
      </c>
      <c r="AG131" s="68">
        <v>5.8</v>
      </c>
      <c r="AH131" s="68">
        <v>33.6</v>
      </c>
      <c r="AI131" s="125">
        <v>0</v>
      </c>
      <c r="AJ131" s="68">
        <v>0</v>
      </c>
      <c r="AK131" s="127">
        <v>0.2</v>
      </c>
      <c r="AL131" s="68">
        <v>0.5</v>
      </c>
      <c r="AM131" s="128">
        <v>0.3</v>
      </c>
      <c r="AN131" s="129">
        <f t="shared" si="8"/>
        <v>105.7</v>
      </c>
      <c r="AO131" s="163">
        <f t="shared" si="9"/>
        <v>6.6062500000000002</v>
      </c>
    </row>
    <row r="132" spans="1:41" x14ac:dyDescent="0.3">
      <c r="A132" s="78" t="s">
        <v>385</v>
      </c>
      <c r="B132" s="50" t="s">
        <v>42</v>
      </c>
      <c r="C132" s="50" t="s">
        <v>18</v>
      </c>
      <c r="D132" s="50">
        <v>4</v>
      </c>
      <c r="E132" s="160" t="s">
        <v>442</v>
      </c>
      <c r="F132" s="52" t="s">
        <v>340</v>
      </c>
      <c r="G132" s="68">
        <v>106</v>
      </c>
      <c r="H132" s="94">
        <f t="shared" si="5"/>
        <v>1</v>
      </c>
      <c r="I132" s="68">
        <v>107</v>
      </c>
      <c r="J132" s="133">
        <v>127</v>
      </c>
      <c r="K132" s="94">
        <f t="shared" si="6"/>
        <v>-16</v>
      </c>
      <c r="L132" s="134">
        <v>111</v>
      </c>
      <c r="M132" s="68">
        <v>138</v>
      </c>
      <c r="N132" s="94">
        <f t="shared" si="7"/>
        <v>-14</v>
      </c>
      <c r="O132" s="68">
        <v>124</v>
      </c>
      <c r="P132" s="154">
        <v>0.34</v>
      </c>
      <c r="Q132" s="153">
        <v>16</v>
      </c>
      <c r="R132" s="153">
        <v>0</v>
      </c>
      <c r="S132" s="125">
        <v>0</v>
      </c>
      <c r="T132" s="68">
        <v>0</v>
      </c>
      <c r="U132" s="68">
        <v>0</v>
      </c>
      <c r="V132" s="68">
        <v>0</v>
      </c>
      <c r="W132" s="68">
        <v>0</v>
      </c>
      <c r="X132" s="68">
        <v>0</v>
      </c>
      <c r="Y132" s="68">
        <v>0</v>
      </c>
      <c r="Z132" s="125">
        <v>83.9</v>
      </c>
      <c r="AA132" s="68">
        <v>352</v>
      </c>
      <c r="AB132" s="68">
        <v>2.6</v>
      </c>
      <c r="AC132" s="68">
        <v>19.7</v>
      </c>
      <c r="AD132" s="68">
        <v>7.3</v>
      </c>
      <c r="AE132" s="68">
        <v>5.8</v>
      </c>
      <c r="AF132" s="68">
        <v>46.2</v>
      </c>
      <c r="AG132" s="68">
        <v>0.2</v>
      </c>
      <c r="AH132" s="68">
        <v>4.5999999999999996</v>
      </c>
      <c r="AI132" s="125">
        <v>0</v>
      </c>
      <c r="AJ132" s="68">
        <v>0</v>
      </c>
      <c r="AK132" s="127">
        <v>0.1</v>
      </c>
      <c r="AL132" s="68">
        <v>1.1000000000000001</v>
      </c>
      <c r="AM132" s="128">
        <v>0.6</v>
      </c>
      <c r="AN132" s="129">
        <f t="shared" si="8"/>
        <v>55.620000000000005</v>
      </c>
      <c r="AO132" s="163">
        <f t="shared" si="9"/>
        <v>3.4762500000000003</v>
      </c>
    </row>
    <row r="133" spans="1:41" x14ac:dyDescent="0.3">
      <c r="A133" s="78" t="s">
        <v>386</v>
      </c>
      <c r="B133" s="50" t="s">
        <v>44</v>
      </c>
      <c r="C133" s="50" t="s">
        <v>47</v>
      </c>
      <c r="D133" s="50">
        <v>6</v>
      </c>
      <c r="E133" s="160"/>
      <c r="F133" s="52" t="s">
        <v>340</v>
      </c>
      <c r="G133" s="68">
        <v>148</v>
      </c>
      <c r="H133" s="94">
        <f t="shared" ref="H133:H196" si="10">I133-G133</f>
        <v>-3</v>
      </c>
      <c r="I133" s="68">
        <v>145</v>
      </c>
      <c r="J133" s="133">
        <v>155</v>
      </c>
      <c r="K133" s="94">
        <f t="shared" ref="K133:K196" si="11">L133-J133</f>
        <v>-5</v>
      </c>
      <c r="L133" s="134">
        <v>150</v>
      </c>
      <c r="M133" s="68">
        <v>202</v>
      </c>
      <c r="N133" s="94">
        <f t="shared" ref="N133:N196" si="12">O133-M133</f>
        <v>-17</v>
      </c>
      <c r="O133" s="68">
        <v>185</v>
      </c>
      <c r="P133" s="154">
        <v>0.33</v>
      </c>
      <c r="Q133" s="153">
        <v>16</v>
      </c>
      <c r="R133" s="153">
        <v>0</v>
      </c>
      <c r="S133" s="125">
        <v>331</v>
      </c>
      <c r="T133" s="68">
        <v>188</v>
      </c>
      <c r="U133" s="68">
        <v>4207</v>
      </c>
      <c r="V133" s="68">
        <v>21.5</v>
      </c>
      <c r="W133" s="68">
        <v>19.5</v>
      </c>
      <c r="X133" s="68">
        <v>41.9</v>
      </c>
      <c r="Y133" s="68">
        <v>204</v>
      </c>
      <c r="Z133" s="125">
        <v>47.8</v>
      </c>
      <c r="AA133" s="68">
        <v>182</v>
      </c>
      <c r="AB133" s="68">
        <v>1.5</v>
      </c>
      <c r="AC133" s="68">
        <v>12</v>
      </c>
      <c r="AD133" s="68">
        <v>0</v>
      </c>
      <c r="AE133" s="68">
        <v>0</v>
      </c>
      <c r="AF133" s="68">
        <v>0</v>
      </c>
      <c r="AG133" s="68">
        <v>0</v>
      </c>
      <c r="AH133" s="68">
        <v>0</v>
      </c>
      <c r="AI133" s="125">
        <v>0</v>
      </c>
      <c r="AJ133" s="68">
        <v>0</v>
      </c>
      <c r="AK133" s="127">
        <v>0.6</v>
      </c>
      <c r="AL133" s="68">
        <v>7.8</v>
      </c>
      <c r="AM133" s="128">
        <v>4.5999999999999996</v>
      </c>
      <c r="AN133" s="129">
        <f t="shared" ref="AN133:AN196" si="13">IFERROR($S133*$S$2+$T133*$T$2+IF($U$2=0,0,$U133/$U$2)+$V133*$V$2+$W133*$W$2+$X133*$X$2+$Y133*$Y$2+$Z133*$Z$2+IF($AA$2=0,0,$AA133/$AA$2)+$AB$2*$AB133+$AC$2*$AC133+$AD$2*$AD133+$AE133*$AE$2+IF($AF$2=0,0,$AF133/$AF$2)+$AG133*$AG$2+$AH133*$AH$2+IF($AI$2=0,0,$AI133/$AI$2)+$AJ133*$AJ$2+$AK133*$AK$2+$AL133*$AL$2+$AM133*$AM$2,0)</f>
        <v>253.98000000000002</v>
      </c>
      <c r="AO133" s="163">
        <f t="shared" si="9"/>
        <v>15.873750000000001</v>
      </c>
    </row>
    <row r="134" spans="1:41" x14ac:dyDescent="0.3">
      <c r="A134" s="78" t="s">
        <v>298</v>
      </c>
      <c r="B134" s="50" t="s">
        <v>45</v>
      </c>
      <c r="C134" s="50" t="s">
        <v>14</v>
      </c>
      <c r="D134" s="50">
        <v>7</v>
      </c>
      <c r="E134" s="160"/>
      <c r="F134" s="52" t="s">
        <v>340</v>
      </c>
      <c r="G134" s="68">
        <v>105</v>
      </c>
      <c r="H134" s="94">
        <f t="shared" si="10"/>
        <v>1</v>
      </c>
      <c r="I134" s="68">
        <v>106</v>
      </c>
      <c r="J134" s="133">
        <v>108</v>
      </c>
      <c r="K134" s="94">
        <f t="shared" si="11"/>
        <v>2</v>
      </c>
      <c r="L134" s="134">
        <v>110</v>
      </c>
      <c r="M134" s="68">
        <v>99</v>
      </c>
      <c r="N134" s="94">
        <f t="shared" si="12"/>
        <v>0</v>
      </c>
      <c r="O134" s="68">
        <v>99</v>
      </c>
      <c r="P134" s="154">
        <v>0.8</v>
      </c>
      <c r="Q134" s="153">
        <v>16</v>
      </c>
      <c r="R134" s="153">
        <v>0</v>
      </c>
      <c r="S134" s="125">
        <v>0</v>
      </c>
      <c r="T134" s="68">
        <v>0</v>
      </c>
      <c r="U134" s="68">
        <v>0</v>
      </c>
      <c r="V134" s="68">
        <v>0</v>
      </c>
      <c r="W134" s="68">
        <v>0</v>
      </c>
      <c r="X134" s="68">
        <v>0</v>
      </c>
      <c r="Y134" s="68">
        <v>0</v>
      </c>
      <c r="Z134" s="125">
        <v>0</v>
      </c>
      <c r="AA134" s="68">
        <v>0</v>
      </c>
      <c r="AB134" s="68">
        <v>0</v>
      </c>
      <c r="AC134" s="68">
        <v>0</v>
      </c>
      <c r="AD134" s="68">
        <v>76</v>
      </c>
      <c r="AE134" s="68">
        <v>53.9</v>
      </c>
      <c r="AF134" s="68">
        <v>627</v>
      </c>
      <c r="AG134" s="68">
        <v>4</v>
      </c>
      <c r="AH134" s="68">
        <v>30</v>
      </c>
      <c r="AI134" s="125">
        <v>0</v>
      </c>
      <c r="AJ134" s="68">
        <v>0</v>
      </c>
      <c r="AK134" s="127">
        <v>0.1</v>
      </c>
      <c r="AL134" s="68">
        <v>0.6</v>
      </c>
      <c r="AM134" s="128">
        <v>0.4</v>
      </c>
      <c r="AN134" s="129">
        <f t="shared" si="13"/>
        <v>86.100000000000009</v>
      </c>
      <c r="AO134" s="163">
        <f t="shared" ref="AO134:AO197" si="14">IFERROR($AN134/$Q134,"-")</f>
        <v>5.3812500000000005</v>
      </c>
    </row>
    <row r="135" spans="1:41" x14ac:dyDescent="0.3">
      <c r="A135" s="78" t="s">
        <v>274</v>
      </c>
      <c r="B135" s="50" t="s">
        <v>43</v>
      </c>
      <c r="C135" s="50" t="s">
        <v>14</v>
      </c>
      <c r="D135" s="50">
        <v>7</v>
      </c>
      <c r="E135" s="160"/>
      <c r="F135" s="52" t="s">
        <v>340</v>
      </c>
      <c r="G135" s="68">
        <v>128</v>
      </c>
      <c r="H135" s="94">
        <f t="shared" si="10"/>
        <v>1</v>
      </c>
      <c r="I135" s="68">
        <v>129</v>
      </c>
      <c r="J135" s="133">
        <v>140</v>
      </c>
      <c r="K135" s="94">
        <f t="shared" si="11"/>
        <v>4</v>
      </c>
      <c r="L135" s="134">
        <v>144</v>
      </c>
      <c r="M135" s="68">
        <v>163</v>
      </c>
      <c r="N135" s="94">
        <f t="shared" si="12"/>
        <v>0</v>
      </c>
      <c r="O135" s="68">
        <v>163</v>
      </c>
      <c r="P135" s="154">
        <v>0.24</v>
      </c>
      <c r="Q135" s="153">
        <v>16</v>
      </c>
      <c r="R135" s="153">
        <v>0</v>
      </c>
      <c r="S135" s="125">
        <v>0</v>
      </c>
      <c r="T135" s="68">
        <v>0</v>
      </c>
      <c r="U135" s="68">
        <v>0</v>
      </c>
      <c r="V135" s="68">
        <v>0</v>
      </c>
      <c r="W135" s="68">
        <v>0</v>
      </c>
      <c r="X135" s="68">
        <v>0</v>
      </c>
      <c r="Y135" s="68">
        <v>0</v>
      </c>
      <c r="Z135" s="125">
        <v>2.2999999999999998</v>
      </c>
      <c r="AA135" s="68">
        <v>15.3</v>
      </c>
      <c r="AB135" s="68">
        <v>0.1</v>
      </c>
      <c r="AC135" s="68">
        <v>4.5</v>
      </c>
      <c r="AD135" s="68">
        <v>71.3</v>
      </c>
      <c r="AE135" s="68">
        <v>43.2</v>
      </c>
      <c r="AF135" s="68">
        <v>562</v>
      </c>
      <c r="AG135" s="68">
        <v>3.3</v>
      </c>
      <c r="AH135" s="68">
        <v>27.1</v>
      </c>
      <c r="AI135" s="125">
        <v>0</v>
      </c>
      <c r="AJ135" s="68">
        <v>0</v>
      </c>
      <c r="AK135" s="127">
        <v>0.1</v>
      </c>
      <c r="AL135" s="68">
        <v>0.5</v>
      </c>
      <c r="AM135" s="128">
        <v>0.3</v>
      </c>
      <c r="AN135" s="129">
        <f t="shared" si="13"/>
        <v>77.73</v>
      </c>
      <c r="AO135" s="163">
        <f t="shared" si="14"/>
        <v>4.8581250000000002</v>
      </c>
    </row>
    <row r="136" spans="1:41" x14ac:dyDescent="0.3">
      <c r="A136" s="78" t="s">
        <v>212</v>
      </c>
      <c r="B136" s="50" t="s">
        <v>42</v>
      </c>
      <c r="C136" s="50" t="s">
        <v>21</v>
      </c>
      <c r="D136" s="50">
        <v>10</v>
      </c>
      <c r="E136" s="160"/>
      <c r="F136" s="52" t="s">
        <v>340</v>
      </c>
      <c r="G136" s="68">
        <v>131</v>
      </c>
      <c r="H136" s="94">
        <f t="shared" si="10"/>
        <v>-3</v>
      </c>
      <c r="I136" s="68">
        <v>128</v>
      </c>
      <c r="J136" s="133">
        <v>137</v>
      </c>
      <c r="K136" s="94">
        <f t="shared" si="11"/>
        <v>-13</v>
      </c>
      <c r="L136" s="134">
        <v>124</v>
      </c>
      <c r="M136" s="68">
        <v>109</v>
      </c>
      <c r="N136" s="94">
        <f t="shared" si="12"/>
        <v>-9</v>
      </c>
      <c r="O136" s="68">
        <v>100</v>
      </c>
      <c r="P136" s="154">
        <v>0.45</v>
      </c>
      <c r="Q136" s="153">
        <v>16</v>
      </c>
      <c r="R136" s="153">
        <v>0</v>
      </c>
      <c r="S136" s="125">
        <v>0</v>
      </c>
      <c r="T136" s="68">
        <v>0</v>
      </c>
      <c r="U136" s="68">
        <v>0</v>
      </c>
      <c r="V136" s="68">
        <v>0</v>
      </c>
      <c r="W136" s="68">
        <v>0</v>
      </c>
      <c r="X136" s="68">
        <v>0</v>
      </c>
      <c r="Y136" s="68">
        <v>0</v>
      </c>
      <c r="Z136" s="125">
        <v>71</v>
      </c>
      <c r="AA136" s="68">
        <v>308</v>
      </c>
      <c r="AB136" s="68">
        <v>1.4</v>
      </c>
      <c r="AC136" s="68">
        <v>17.7</v>
      </c>
      <c r="AD136" s="68">
        <v>52.5</v>
      </c>
      <c r="AE136" s="68">
        <v>39.700000000000003</v>
      </c>
      <c r="AF136" s="68">
        <v>338</v>
      </c>
      <c r="AG136" s="68">
        <v>1.2</v>
      </c>
      <c r="AH136" s="68">
        <v>17.3</v>
      </c>
      <c r="AI136" s="125">
        <v>893</v>
      </c>
      <c r="AJ136" s="68">
        <v>0.9</v>
      </c>
      <c r="AK136" s="127">
        <v>0.1</v>
      </c>
      <c r="AL136" s="68">
        <v>1.2</v>
      </c>
      <c r="AM136" s="128">
        <v>0.7</v>
      </c>
      <c r="AN136" s="129">
        <f t="shared" si="13"/>
        <v>84.4</v>
      </c>
      <c r="AO136" s="163">
        <f t="shared" si="14"/>
        <v>5.2750000000000004</v>
      </c>
    </row>
    <row r="137" spans="1:41" x14ac:dyDescent="0.3">
      <c r="A137" s="78" t="s">
        <v>268</v>
      </c>
      <c r="B137" s="50" t="s">
        <v>45</v>
      </c>
      <c r="C137" s="50" t="s">
        <v>17</v>
      </c>
      <c r="D137" s="50">
        <v>5</v>
      </c>
      <c r="E137" s="160"/>
      <c r="F137" s="52" t="s">
        <v>340</v>
      </c>
      <c r="G137" s="68">
        <v>118</v>
      </c>
      <c r="H137" s="94">
        <f t="shared" si="10"/>
        <v>0</v>
      </c>
      <c r="I137" s="68">
        <v>118</v>
      </c>
      <c r="J137" s="133">
        <v>114</v>
      </c>
      <c r="K137" s="94">
        <f t="shared" si="11"/>
        <v>18</v>
      </c>
      <c r="L137" s="134">
        <v>132</v>
      </c>
      <c r="M137" s="68">
        <v>113</v>
      </c>
      <c r="N137" s="94">
        <f t="shared" si="12"/>
        <v>5</v>
      </c>
      <c r="O137" s="68">
        <v>118</v>
      </c>
      <c r="P137" s="154">
        <v>0.78</v>
      </c>
      <c r="Q137" s="153">
        <v>16</v>
      </c>
      <c r="R137" s="153">
        <v>0</v>
      </c>
      <c r="S137" s="125">
        <v>0</v>
      </c>
      <c r="T137" s="68">
        <v>0</v>
      </c>
      <c r="U137" s="68">
        <v>0</v>
      </c>
      <c r="V137" s="68">
        <v>0</v>
      </c>
      <c r="W137" s="68">
        <v>0</v>
      </c>
      <c r="X137" s="68">
        <v>0</v>
      </c>
      <c r="Y137" s="68">
        <v>0</v>
      </c>
      <c r="Z137" s="125">
        <v>0</v>
      </c>
      <c r="AA137" s="68">
        <v>0</v>
      </c>
      <c r="AB137" s="68">
        <v>0</v>
      </c>
      <c r="AC137" s="68">
        <v>0</v>
      </c>
      <c r="AD137" s="68">
        <v>72.8</v>
      </c>
      <c r="AE137" s="68">
        <v>50.6</v>
      </c>
      <c r="AF137" s="68">
        <v>561</v>
      </c>
      <c r="AG137" s="68">
        <v>4.2</v>
      </c>
      <c r="AH137" s="68">
        <v>27.1</v>
      </c>
      <c r="AI137" s="125">
        <v>0</v>
      </c>
      <c r="AJ137" s="68">
        <v>0</v>
      </c>
      <c r="AK137" s="127">
        <v>0.1</v>
      </c>
      <c r="AL137" s="68">
        <v>0.3</v>
      </c>
      <c r="AM137" s="128">
        <v>0.2</v>
      </c>
      <c r="AN137" s="129">
        <f t="shared" si="13"/>
        <v>81.100000000000009</v>
      </c>
      <c r="AO137" s="163">
        <f t="shared" si="14"/>
        <v>5.0687500000000005</v>
      </c>
    </row>
    <row r="138" spans="1:41" x14ac:dyDescent="0.3">
      <c r="A138" s="78" t="s">
        <v>281</v>
      </c>
      <c r="B138" s="50" t="s">
        <v>43</v>
      </c>
      <c r="C138" s="50" t="s">
        <v>36</v>
      </c>
      <c r="D138" s="50">
        <v>11</v>
      </c>
      <c r="E138" s="160" t="s">
        <v>443</v>
      </c>
      <c r="F138" s="52" t="s">
        <v>340</v>
      </c>
      <c r="G138" s="68">
        <v>138</v>
      </c>
      <c r="H138" s="94">
        <f t="shared" si="10"/>
        <v>-6</v>
      </c>
      <c r="I138" s="68">
        <v>132</v>
      </c>
      <c r="J138" s="133">
        <v>129</v>
      </c>
      <c r="K138" s="94">
        <f t="shared" si="11"/>
        <v>9</v>
      </c>
      <c r="L138" s="134">
        <v>138</v>
      </c>
      <c r="M138" s="68">
        <v>140</v>
      </c>
      <c r="N138" s="94">
        <f t="shared" si="12"/>
        <v>-3</v>
      </c>
      <c r="O138" s="68">
        <v>137</v>
      </c>
      <c r="P138" s="154">
        <v>0.31</v>
      </c>
      <c r="Q138" s="153">
        <v>16</v>
      </c>
      <c r="R138" s="153">
        <v>0</v>
      </c>
      <c r="S138" s="125">
        <v>0</v>
      </c>
      <c r="T138" s="68">
        <v>0</v>
      </c>
      <c r="U138" s="68">
        <v>0</v>
      </c>
      <c r="V138" s="68">
        <v>0</v>
      </c>
      <c r="W138" s="68">
        <v>0</v>
      </c>
      <c r="X138" s="68">
        <v>0</v>
      </c>
      <c r="Y138" s="68">
        <v>0</v>
      </c>
      <c r="Z138" s="125">
        <v>0</v>
      </c>
      <c r="AA138" s="68">
        <v>0</v>
      </c>
      <c r="AB138" s="68">
        <v>0</v>
      </c>
      <c r="AC138" s="68">
        <v>0</v>
      </c>
      <c r="AD138" s="68">
        <v>100</v>
      </c>
      <c r="AE138" s="68">
        <v>62</v>
      </c>
      <c r="AF138" s="68">
        <v>897</v>
      </c>
      <c r="AG138" s="68">
        <v>5.3</v>
      </c>
      <c r="AH138" s="68">
        <v>41.7</v>
      </c>
      <c r="AI138" s="125">
        <v>25.2</v>
      </c>
      <c r="AJ138" s="68">
        <v>0</v>
      </c>
      <c r="AK138" s="127">
        <v>0.1</v>
      </c>
      <c r="AL138" s="68">
        <v>0.3</v>
      </c>
      <c r="AM138" s="128">
        <v>0.2</v>
      </c>
      <c r="AN138" s="129">
        <f t="shared" si="13"/>
        <v>121.3</v>
      </c>
      <c r="AO138" s="163">
        <f t="shared" si="14"/>
        <v>7.5812499999999998</v>
      </c>
    </row>
    <row r="139" spans="1:41" x14ac:dyDescent="0.3">
      <c r="A139" s="78" t="s">
        <v>387</v>
      </c>
      <c r="B139" s="50" t="s">
        <v>42</v>
      </c>
      <c r="C139" s="50" t="s">
        <v>47</v>
      </c>
      <c r="D139" s="50">
        <v>6</v>
      </c>
      <c r="E139" s="160"/>
      <c r="F139" s="52" t="s">
        <v>340</v>
      </c>
      <c r="G139" s="68">
        <v>160</v>
      </c>
      <c r="H139" s="94">
        <f t="shared" si="10"/>
        <v>-3</v>
      </c>
      <c r="I139" s="68">
        <v>157</v>
      </c>
      <c r="J139" s="133">
        <v>143</v>
      </c>
      <c r="K139" s="94">
        <f t="shared" si="11"/>
        <v>-4</v>
      </c>
      <c r="L139" s="134">
        <v>139</v>
      </c>
      <c r="M139" s="68">
        <v>133</v>
      </c>
      <c r="N139" s="94">
        <f t="shared" si="12"/>
        <v>-6</v>
      </c>
      <c r="O139" s="68">
        <v>127</v>
      </c>
      <c r="P139" s="154">
        <v>0.21</v>
      </c>
      <c r="Q139" s="153">
        <v>16</v>
      </c>
      <c r="R139" s="153">
        <v>0</v>
      </c>
      <c r="S139" s="125">
        <v>0</v>
      </c>
      <c r="T139" s="68">
        <v>0</v>
      </c>
      <c r="U139" s="68">
        <v>0</v>
      </c>
      <c r="V139" s="68">
        <v>0</v>
      </c>
      <c r="W139" s="68">
        <v>0</v>
      </c>
      <c r="X139" s="68">
        <v>0</v>
      </c>
      <c r="Y139" s="68">
        <v>0</v>
      </c>
      <c r="Z139" s="125">
        <v>94.4</v>
      </c>
      <c r="AA139" s="68">
        <v>364</v>
      </c>
      <c r="AB139" s="68">
        <v>2.2000000000000002</v>
      </c>
      <c r="AC139" s="68">
        <v>20.2</v>
      </c>
      <c r="AD139" s="68">
        <v>57.4</v>
      </c>
      <c r="AE139" s="68">
        <v>46</v>
      </c>
      <c r="AF139" s="68">
        <v>377</v>
      </c>
      <c r="AG139" s="68">
        <v>1</v>
      </c>
      <c r="AH139" s="68">
        <v>19</v>
      </c>
      <c r="AI139" s="125">
        <v>0</v>
      </c>
      <c r="AJ139" s="68">
        <v>0</v>
      </c>
      <c r="AK139" s="127">
        <v>0.1</v>
      </c>
      <c r="AL139" s="68">
        <v>2.9</v>
      </c>
      <c r="AM139" s="128">
        <v>1.7</v>
      </c>
      <c r="AN139" s="129">
        <f t="shared" si="13"/>
        <v>90.100000000000009</v>
      </c>
      <c r="AO139" s="163">
        <f t="shared" si="14"/>
        <v>5.6312500000000005</v>
      </c>
    </row>
    <row r="140" spans="1:41" x14ac:dyDescent="0.3">
      <c r="A140" s="78" t="s">
        <v>283</v>
      </c>
      <c r="B140" s="50" t="s">
        <v>44</v>
      </c>
      <c r="C140" s="50" t="s">
        <v>14</v>
      </c>
      <c r="D140" s="50">
        <v>7</v>
      </c>
      <c r="E140" s="160"/>
      <c r="F140" s="52" t="s">
        <v>340</v>
      </c>
      <c r="G140" s="68">
        <v>135</v>
      </c>
      <c r="H140" s="94">
        <f t="shared" si="10"/>
        <v>-1</v>
      </c>
      <c r="I140" s="68">
        <v>134</v>
      </c>
      <c r="J140" s="133">
        <v>139</v>
      </c>
      <c r="K140" s="94">
        <f t="shared" si="11"/>
        <v>-9</v>
      </c>
      <c r="L140" s="134">
        <v>130</v>
      </c>
      <c r="M140" s="68">
        <v>158</v>
      </c>
      <c r="N140" s="94">
        <f t="shared" si="12"/>
        <v>0</v>
      </c>
      <c r="O140" s="68">
        <v>158</v>
      </c>
      <c r="P140" s="154">
        <v>0.27</v>
      </c>
      <c r="Q140" s="153">
        <v>16</v>
      </c>
      <c r="R140" s="153">
        <v>0</v>
      </c>
      <c r="S140" s="125">
        <v>317</v>
      </c>
      <c r="T140" s="68">
        <v>156</v>
      </c>
      <c r="U140" s="68">
        <v>3577</v>
      </c>
      <c r="V140" s="68">
        <v>21.4</v>
      </c>
      <c r="W140" s="68">
        <v>17.7</v>
      </c>
      <c r="X140" s="68">
        <v>28.3</v>
      </c>
      <c r="Y140" s="68">
        <v>174</v>
      </c>
      <c r="Z140" s="125">
        <v>50.4</v>
      </c>
      <c r="AA140" s="68">
        <v>162</v>
      </c>
      <c r="AB140" s="68">
        <v>2</v>
      </c>
      <c r="AC140" s="68">
        <v>11.1</v>
      </c>
      <c r="AD140" s="68">
        <v>0</v>
      </c>
      <c r="AE140" s="68">
        <v>0</v>
      </c>
      <c r="AF140" s="68">
        <v>0</v>
      </c>
      <c r="AG140" s="68">
        <v>0</v>
      </c>
      <c r="AH140" s="68">
        <v>0</v>
      </c>
      <c r="AI140" s="125">
        <v>0</v>
      </c>
      <c r="AJ140" s="68">
        <v>0</v>
      </c>
      <c r="AK140" s="127">
        <v>0.6</v>
      </c>
      <c r="AL140" s="68">
        <v>3.7</v>
      </c>
      <c r="AM140" s="128">
        <v>2.2000000000000002</v>
      </c>
      <c r="AN140" s="129">
        <f t="shared" si="13"/>
        <v>235.98</v>
      </c>
      <c r="AO140" s="163">
        <f t="shared" si="14"/>
        <v>14.748749999999999</v>
      </c>
    </row>
    <row r="141" spans="1:41" x14ac:dyDescent="0.3">
      <c r="A141" s="78" t="s">
        <v>388</v>
      </c>
      <c r="B141" s="50" t="s">
        <v>45</v>
      </c>
      <c r="C141" s="50" t="s">
        <v>36</v>
      </c>
      <c r="D141" s="50">
        <v>11</v>
      </c>
      <c r="E141" s="160"/>
      <c r="F141" s="52" t="s">
        <v>340</v>
      </c>
      <c r="G141" s="68">
        <v>153</v>
      </c>
      <c r="H141" s="94">
        <f t="shared" si="10"/>
        <v>0</v>
      </c>
      <c r="I141" s="68">
        <v>153</v>
      </c>
      <c r="J141" s="133">
        <v>138</v>
      </c>
      <c r="K141" s="94">
        <f t="shared" si="11"/>
        <v>-5</v>
      </c>
      <c r="L141" s="134">
        <v>133</v>
      </c>
      <c r="M141" s="68">
        <v>114</v>
      </c>
      <c r="N141" s="94">
        <f t="shared" si="12"/>
        <v>0</v>
      </c>
      <c r="O141" s="68">
        <v>114</v>
      </c>
      <c r="P141" s="154">
        <v>0.51</v>
      </c>
      <c r="Q141" s="153">
        <v>16</v>
      </c>
      <c r="R141" s="153">
        <v>0</v>
      </c>
      <c r="S141" s="125">
        <v>0</v>
      </c>
      <c r="T141" s="68">
        <v>0</v>
      </c>
      <c r="U141" s="68">
        <v>0</v>
      </c>
      <c r="V141" s="68">
        <v>0</v>
      </c>
      <c r="W141" s="68">
        <v>0</v>
      </c>
      <c r="X141" s="68">
        <v>0</v>
      </c>
      <c r="Y141" s="68">
        <v>0</v>
      </c>
      <c r="Z141" s="125">
        <v>0</v>
      </c>
      <c r="AA141" s="68">
        <v>0</v>
      </c>
      <c r="AB141" s="68">
        <v>0</v>
      </c>
      <c r="AC141" s="68">
        <v>0</v>
      </c>
      <c r="AD141" s="68">
        <v>82</v>
      </c>
      <c r="AE141" s="68">
        <v>54</v>
      </c>
      <c r="AF141" s="68">
        <v>639</v>
      </c>
      <c r="AG141" s="68">
        <v>5.6</v>
      </c>
      <c r="AH141" s="68">
        <v>30.5</v>
      </c>
      <c r="AI141" s="125">
        <v>0</v>
      </c>
      <c r="AJ141" s="68">
        <v>0</v>
      </c>
      <c r="AK141" s="127">
        <v>0.1</v>
      </c>
      <c r="AL141" s="68">
        <v>1.2</v>
      </c>
      <c r="AM141" s="128">
        <v>0.7</v>
      </c>
      <c r="AN141" s="129">
        <f t="shared" si="13"/>
        <v>96.3</v>
      </c>
      <c r="AO141" s="163">
        <f t="shared" si="14"/>
        <v>6.0187499999999998</v>
      </c>
    </row>
    <row r="142" spans="1:41" x14ac:dyDescent="0.3">
      <c r="A142" s="78" t="s">
        <v>389</v>
      </c>
      <c r="B142" s="50" t="s">
        <v>43</v>
      </c>
      <c r="C142" s="50" t="s">
        <v>29</v>
      </c>
      <c r="D142" s="50">
        <v>6</v>
      </c>
      <c r="E142" s="160"/>
      <c r="F142" s="52" t="s">
        <v>340</v>
      </c>
      <c r="G142" s="68">
        <v>116</v>
      </c>
      <c r="H142" s="94">
        <f t="shared" si="10"/>
        <v>14</v>
      </c>
      <c r="I142" s="68">
        <v>130</v>
      </c>
      <c r="J142" s="133">
        <v>113</v>
      </c>
      <c r="K142" s="94">
        <f t="shared" si="11"/>
        <v>7</v>
      </c>
      <c r="L142" s="134">
        <v>120</v>
      </c>
      <c r="M142" s="68">
        <v>118</v>
      </c>
      <c r="N142" s="94">
        <f t="shared" si="12"/>
        <v>4</v>
      </c>
      <c r="O142" s="68">
        <v>122</v>
      </c>
      <c r="P142" s="154">
        <v>0.45</v>
      </c>
      <c r="Q142" s="153">
        <v>16</v>
      </c>
      <c r="R142" s="153">
        <v>0</v>
      </c>
      <c r="S142" s="125">
        <v>0</v>
      </c>
      <c r="T142" s="68">
        <v>0</v>
      </c>
      <c r="U142" s="68">
        <v>0</v>
      </c>
      <c r="V142" s="68">
        <v>0</v>
      </c>
      <c r="W142" s="68">
        <v>0</v>
      </c>
      <c r="X142" s="68">
        <v>0</v>
      </c>
      <c r="Y142" s="68">
        <v>0</v>
      </c>
      <c r="Z142" s="125">
        <v>0</v>
      </c>
      <c r="AA142" s="68">
        <v>0</v>
      </c>
      <c r="AB142" s="68">
        <v>0</v>
      </c>
      <c r="AC142" s="68">
        <v>0</v>
      </c>
      <c r="AD142" s="68">
        <v>85</v>
      </c>
      <c r="AE142" s="68">
        <v>51.4</v>
      </c>
      <c r="AF142" s="68">
        <v>730</v>
      </c>
      <c r="AG142" s="68">
        <v>4.4000000000000004</v>
      </c>
      <c r="AH142" s="68">
        <v>34.5</v>
      </c>
      <c r="AI142" s="125">
        <v>0</v>
      </c>
      <c r="AJ142" s="68">
        <v>0</v>
      </c>
      <c r="AK142" s="127">
        <v>0.1</v>
      </c>
      <c r="AL142" s="68">
        <v>0.7</v>
      </c>
      <c r="AM142" s="128">
        <v>0.4</v>
      </c>
      <c r="AN142" s="129">
        <f t="shared" si="13"/>
        <v>98.800000000000011</v>
      </c>
      <c r="AO142" s="163">
        <f t="shared" si="14"/>
        <v>6.1750000000000007</v>
      </c>
    </row>
    <row r="143" spans="1:41" x14ac:dyDescent="0.3">
      <c r="A143" s="78" t="s">
        <v>390</v>
      </c>
      <c r="B143" s="50" t="s">
        <v>43</v>
      </c>
      <c r="C143" s="50" t="s">
        <v>32</v>
      </c>
      <c r="D143" s="50">
        <v>5</v>
      </c>
      <c r="E143" s="160" t="s">
        <v>444</v>
      </c>
      <c r="F143" s="52" t="s">
        <v>340</v>
      </c>
      <c r="G143" s="68">
        <v>127</v>
      </c>
      <c r="H143" s="94">
        <f t="shared" si="10"/>
        <v>4</v>
      </c>
      <c r="I143" s="68">
        <v>131</v>
      </c>
      <c r="J143" s="133">
        <v>131</v>
      </c>
      <c r="K143" s="94">
        <f t="shared" si="11"/>
        <v>3</v>
      </c>
      <c r="L143" s="134">
        <v>134</v>
      </c>
      <c r="M143" s="68">
        <v>141</v>
      </c>
      <c r="N143" s="94">
        <f t="shared" si="12"/>
        <v>-2</v>
      </c>
      <c r="O143" s="68">
        <v>139</v>
      </c>
      <c r="P143" s="154">
        <v>0.32</v>
      </c>
      <c r="Q143" s="153">
        <v>16</v>
      </c>
      <c r="R143" s="153">
        <v>0</v>
      </c>
      <c r="S143" s="125">
        <v>0</v>
      </c>
      <c r="T143" s="68">
        <v>0</v>
      </c>
      <c r="U143" s="68">
        <v>0</v>
      </c>
      <c r="V143" s="68">
        <v>0</v>
      </c>
      <c r="W143" s="68">
        <v>0</v>
      </c>
      <c r="X143" s="68">
        <v>0</v>
      </c>
      <c r="Y143" s="68">
        <v>0</v>
      </c>
      <c r="Z143" s="125">
        <v>0</v>
      </c>
      <c r="AA143" s="68">
        <v>0</v>
      </c>
      <c r="AB143" s="68">
        <v>0</v>
      </c>
      <c r="AC143" s="68">
        <v>0</v>
      </c>
      <c r="AD143" s="68">
        <v>89.3</v>
      </c>
      <c r="AE143" s="68">
        <v>57.3</v>
      </c>
      <c r="AF143" s="68">
        <v>795</v>
      </c>
      <c r="AG143" s="68">
        <v>5.0999999999999996</v>
      </c>
      <c r="AH143" s="68">
        <v>37.299999999999997</v>
      </c>
      <c r="AI143" s="125">
        <v>0</v>
      </c>
      <c r="AJ143" s="68">
        <v>0</v>
      </c>
      <c r="AK143" s="127">
        <v>0.1</v>
      </c>
      <c r="AL143" s="68">
        <v>0.7</v>
      </c>
      <c r="AM143" s="128">
        <v>0.4</v>
      </c>
      <c r="AN143" s="129">
        <f t="shared" si="13"/>
        <v>109.5</v>
      </c>
      <c r="AO143" s="163">
        <f t="shared" si="14"/>
        <v>6.84375</v>
      </c>
    </row>
    <row r="144" spans="1:41" x14ac:dyDescent="0.3">
      <c r="A144" s="78" t="s">
        <v>271</v>
      </c>
      <c r="B144" s="50" t="s">
        <v>42</v>
      </c>
      <c r="C144" s="50" t="s">
        <v>23</v>
      </c>
      <c r="D144" s="50">
        <v>10</v>
      </c>
      <c r="E144" s="160"/>
      <c r="F144" s="52" t="s">
        <v>340</v>
      </c>
      <c r="G144" s="68">
        <v>119</v>
      </c>
      <c r="H144" s="94">
        <f t="shared" si="10"/>
        <v>1</v>
      </c>
      <c r="I144" s="68">
        <v>120</v>
      </c>
      <c r="J144" s="133">
        <v>124</v>
      </c>
      <c r="K144" s="94">
        <f t="shared" si="11"/>
        <v>7</v>
      </c>
      <c r="L144" s="134">
        <v>131</v>
      </c>
      <c r="M144" s="68">
        <v>95</v>
      </c>
      <c r="N144" s="94">
        <f t="shared" si="12"/>
        <v>8</v>
      </c>
      <c r="O144" s="68">
        <v>103</v>
      </c>
      <c r="P144" s="154">
        <v>0.45</v>
      </c>
      <c r="Q144" s="153">
        <v>16</v>
      </c>
      <c r="R144" s="153">
        <v>0</v>
      </c>
      <c r="S144" s="125">
        <v>0</v>
      </c>
      <c r="T144" s="68">
        <v>0</v>
      </c>
      <c r="U144" s="68">
        <v>0</v>
      </c>
      <c r="V144" s="68">
        <v>0</v>
      </c>
      <c r="W144" s="68">
        <v>0</v>
      </c>
      <c r="X144" s="68">
        <v>0</v>
      </c>
      <c r="Y144" s="68">
        <v>0</v>
      </c>
      <c r="Z144" s="125">
        <v>76.2</v>
      </c>
      <c r="AA144" s="68">
        <v>330</v>
      </c>
      <c r="AB144" s="68">
        <v>1.3</v>
      </c>
      <c r="AC144" s="68">
        <v>18.7</v>
      </c>
      <c r="AD144" s="68">
        <v>70</v>
      </c>
      <c r="AE144" s="68">
        <v>56.1</v>
      </c>
      <c r="AF144" s="68">
        <v>527</v>
      </c>
      <c r="AG144" s="68">
        <v>3.3</v>
      </c>
      <c r="AH144" s="68">
        <v>25.6</v>
      </c>
      <c r="AI144" s="125">
        <v>0</v>
      </c>
      <c r="AJ144" s="68">
        <v>0</v>
      </c>
      <c r="AK144" s="127">
        <v>0.1</v>
      </c>
      <c r="AL144" s="68">
        <v>1.3</v>
      </c>
      <c r="AM144" s="128">
        <v>0.8</v>
      </c>
      <c r="AN144" s="129">
        <f t="shared" si="13"/>
        <v>111.9</v>
      </c>
      <c r="AO144" s="163">
        <f t="shared" si="14"/>
        <v>6.9937500000000004</v>
      </c>
    </row>
    <row r="145" spans="1:41" x14ac:dyDescent="0.3">
      <c r="A145" s="78" t="s">
        <v>347</v>
      </c>
      <c r="B145" s="50" t="s">
        <v>42</v>
      </c>
      <c r="C145" s="50" t="s">
        <v>22</v>
      </c>
      <c r="D145" s="50">
        <v>9</v>
      </c>
      <c r="E145" s="160"/>
      <c r="F145" s="52" t="s">
        <v>340</v>
      </c>
      <c r="G145" s="68">
        <v>155</v>
      </c>
      <c r="H145" s="94">
        <f t="shared" si="10"/>
        <v>0</v>
      </c>
      <c r="I145" s="68">
        <v>155</v>
      </c>
      <c r="J145" s="133">
        <v>192</v>
      </c>
      <c r="K145" s="94">
        <f t="shared" si="11"/>
        <v>-22</v>
      </c>
      <c r="L145" s="134">
        <v>170</v>
      </c>
      <c r="M145" s="68">
        <v>187</v>
      </c>
      <c r="N145" s="94">
        <f t="shared" si="12"/>
        <v>-6</v>
      </c>
      <c r="O145" s="68">
        <v>181</v>
      </c>
      <c r="P145" s="154">
        <v>7.0000000000000007E-2</v>
      </c>
      <c r="Q145" s="153">
        <v>16</v>
      </c>
      <c r="R145" s="153">
        <v>0</v>
      </c>
      <c r="S145" s="125">
        <v>0</v>
      </c>
      <c r="T145" s="68">
        <v>0</v>
      </c>
      <c r="U145" s="68">
        <v>0</v>
      </c>
      <c r="V145" s="68">
        <v>0</v>
      </c>
      <c r="W145" s="68">
        <v>0</v>
      </c>
      <c r="X145" s="68">
        <v>0</v>
      </c>
      <c r="Y145" s="68">
        <v>0</v>
      </c>
      <c r="Z145" s="125">
        <v>17.100000000000001</v>
      </c>
      <c r="AA145" s="68">
        <v>75.2</v>
      </c>
      <c r="AB145" s="68">
        <v>0.5</v>
      </c>
      <c r="AC145" s="68">
        <v>7.2</v>
      </c>
      <c r="AD145" s="68">
        <v>1.2</v>
      </c>
      <c r="AE145" s="68">
        <v>1</v>
      </c>
      <c r="AF145" s="68">
        <v>8.1</v>
      </c>
      <c r="AG145" s="68">
        <v>0</v>
      </c>
      <c r="AH145" s="68">
        <v>1</v>
      </c>
      <c r="AI145" s="125">
        <v>0</v>
      </c>
      <c r="AJ145" s="68">
        <v>0</v>
      </c>
      <c r="AK145" s="127">
        <v>0</v>
      </c>
      <c r="AL145" s="68">
        <v>0.2</v>
      </c>
      <c r="AM145" s="128">
        <v>0.1</v>
      </c>
      <c r="AN145" s="129">
        <f t="shared" si="13"/>
        <v>11.13</v>
      </c>
      <c r="AO145" s="163">
        <f t="shared" si="14"/>
        <v>0.69562500000000005</v>
      </c>
    </row>
    <row r="146" spans="1:41" x14ac:dyDescent="0.3">
      <c r="A146" s="78" t="s">
        <v>391</v>
      </c>
      <c r="B146" s="50" t="s">
        <v>43</v>
      </c>
      <c r="C146" s="50" t="s">
        <v>37</v>
      </c>
      <c r="D146" s="50">
        <v>7</v>
      </c>
      <c r="E146" s="160"/>
      <c r="F146" s="52" t="s">
        <v>340</v>
      </c>
      <c r="G146" s="68">
        <v>300</v>
      </c>
      <c r="H146" s="94">
        <f t="shared" si="10"/>
        <v>0</v>
      </c>
      <c r="I146" s="68">
        <v>300</v>
      </c>
      <c r="J146" s="133">
        <v>186</v>
      </c>
      <c r="K146" s="94">
        <f t="shared" si="11"/>
        <v>21</v>
      </c>
      <c r="L146" s="134">
        <v>207</v>
      </c>
      <c r="M146" s="68">
        <v>379</v>
      </c>
      <c r="N146" s="94">
        <f t="shared" si="12"/>
        <v>-79</v>
      </c>
      <c r="O146" s="68">
        <v>300</v>
      </c>
      <c r="P146" s="154">
        <v>0</v>
      </c>
      <c r="Q146" s="153">
        <v>0</v>
      </c>
      <c r="R146" s="153">
        <v>0</v>
      </c>
      <c r="S146" s="125">
        <v>0</v>
      </c>
      <c r="T146" s="68">
        <v>0</v>
      </c>
      <c r="U146" s="68">
        <v>0</v>
      </c>
      <c r="V146" s="68">
        <v>0</v>
      </c>
      <c r="W146" s="68">
        <v>0</v>
      </c>
      <c r="X146" s="68">
        <v>0</v>
      </c>
      <c r="Y146" s="68">
        <v>0</v>
      </c>
      <c r="Z146" s="125">
        <v>0</v>
      </c>
      <c r="AA146" s="68">
        <v>0</v>
      </c>
      <c r="AB146" s="68">
        <v>0</v>
      </c>
      <c r="AC146" s="68">
        <v>0</v>
      </c>
      <c r="AD146" s="68">
        <v>0</v>
      </c>
      <c r="AE146" s="68">
        <v>0</v>
      </c>
      <c r="AF146" s="68">
        <v>0</v>
      </c>
      <c r="AG146" s="68">
        <v>0</v>
      </c>
      <c r="AH146" s="68">
        <v>0</v>
      </c>
      <c r="AI146" s="125">
        <v>0</v>
      </c>
      <c r="AJ146" s="68">
        <v>0</v>
      </c>
      <c r="AK146" s="127">
        <v>0</v>
      </c>
      <c r="AL146" s="68">
        <v>0</v>
      </c>
      <c r="AM146" s="128">
        <v>0</v>
      </c>
      <c r="AN146" s="129">
        <f t="shared" si="13"/>
        <v>0</v>
      </c>
      <c r="AO146" s="163" t="str">
        <f t="shared" si="14"/>
        <v>-</v>
      </c>
    </row>
    <row r="147" spans="1:41" x14ac:dyDescent="0.3">
      <c r="A147" s="78" t="s">
        <v>326</v>
      </c>
      <c r="B147" s="50" t="s">
        <v>43</v>
      </c>
      <c r="C147" s="50" t="s">
        <v>39</v>
      </c>
      <c r="D147" s="50">
        <v>9</v>
      </c>
      <c r="E147" s="160"/>
      <c r="F147" s="52" t="s">
        <v>340</v>
      </c>
      <c r="G147" s="68">
        <v>144</v>
      </c>
      <c r="H147" s="94">
        <f t="shared" si="10"/>
        <v>-2</v>
      </c>
      <c r="I147" s="68">
        <v>142</v>
      </c>
      <c r="J147" s="133">
        <v>145</v>
      </c>
      <c r="K147" s="94">
        <f t="shared" si="11"/>
        <v>3</v>
      </c>
      <c r="L147" s="134">
        <v>148</v>
      </c>
      <c r="M147" s="68">
        <v>159</v>
      </c>
      <c r="N147" s="94">
        <f t="shared" si="12"/>
        <v>6</v>
      </c>
      <c r="O147" s="68">
        <v>165</v>
      </c>
      <c r="P147" s="154">
        <v>0.34</v>
      </c>
      <c r="Q147" s="153">
        <v>16</v>
      </c>
      <c r="R147" s="153">
        <v>0</v>
      </c>
      <c r="S147" s="125">
        <v>0</v>
      </c>
      <c r="T147" s="68">
        <v>0</v>
      </c>
      <c r="U147" s="68">
        <v>0</v>
      </c>
      <c r="V147" s="68">
        <v>0</v>
      </c>
      <c r="W147" s="68">
        <v>0</v>
      </c>
      <c r="X147" s="68">
        <v>0</v>
      </c>
      <c r="Y147" s="68">
        <v>0</v>
      </c>
      <c r="Z147" s="125">
        <v>2.2000000000000002</v>
      </c>
      <c r="AA147" s="68">
        <v>14.7</v>
      </c>
      <c r="AB147" s="68">
        <v>0</v>
      </c>
      <c r="AC147" s="68">
        <v>4.5</v>
      </c>
      <c r="AD147" s="68">
        <v>84.6</v>
      </c>
      <c r="AE147" s="68">
        <v>59.5</v>
      </c>
      <c r="AF147" s="68">
        <v>798</v>
      </c>
      <c r="AG147" s="68">
        <v>4.5999999999999996</v>
      </c>
      <c r="AH147" s="68">
        <v>37.4</v>
      </c>
      <c r="AI147" s="125">
        <v>115</v>
      </c>
      <c r="AJ147" s="68">
        <v>0</v>
      </c>
      <c r="AK147" s="127">
        <v>0.1</v>
      </c>
      <c r="AL147" s="68">
        <v>0.3</v>
      </c>
      <c r="AM147" s="128">
        <v>0.2</v>
      </c>
      <c r="AN147" s="129">
        <f t="shared" si="13"/>
        <v>108.66999999999999</v>
      </c>
      <c r="AO147" s="163">
        <f t="shared" si="14"/>
        <v>6.7918749999999992</v>
      </c>
    </row>
    <row r="148" spans="1:41" x14ac:dyDescent="0.3">
      <c r="A148" s="78" t="s">
        <v>392</v>
      </c>
      <c r="B148" s="50" t="s">
        <v>42</v>
      </c>
      <c r="C148" s="50" t="s">
        <v>16</v>
      </c>
      <c r="D148" s="50">
        <v>9</v>
      </c>
      <c r="E148" s="160" t="s">
        <v>423</v>
      </c>
      <c r="F148" s="52" t="s">
        <v>340</v>
      </c>
      <c r="G148" s="68">
        <v>146</v>
      </c>
      <c r="H148" s="94">
        <f t="shared" si="10"/>
        <v>-3</v>
      </c>
      <c r="I148" s="68">
        <v>143</v>
      </c>
      <c r="J148" s="133">
        <v>135</v>
      </c>
      <c r="K148" s="94">
        <f t="shared" si="11"/>
        <v>1</v>
      </c>
      <c r="L148" s="134">
        <v>136</v>
      </c>
      <c r="M148" s="68">
        <v>124</v>
      </c>
      <c r="N148" s="94">
        <f t="shared" si="12"/>
        <v>24</v>
      </c>
      <c r="O148" s="68">
        <v>148</v>
      </c>
      <c r="P148" s="154">
        <v>0.22</v>
      </c>
      <c r="Q148" s="153">
        <v>16</v>
      </c>
      <c r="R148" s="153">
        <v>0</v>
      </c>
      <c r="S148" s="125">
        <v>0</v>
      </c>
      <c r="T148" s="68">
        <v>0</v>
      </c>
      <c r="U148" s="68">
        <v>0</v>
      </c>
      <c r="V148" s="68">
        <v>0</v>
      </c>
      <c r="W148" s="68">
        <v>0</v>
      </c>
      <c r="X148" s="68">
        <v>0</v>
      </c>
      <c r="Y148" s="68">
        <v>0</v>
      </c>
      <c r="Z148" s="125">
        <v>88.7</v>
      </c>
      <c r="AA148" s="68">
        <v>361</v>
      </c>
      <c r="AB148" s="68">
        <v>2.8</v>
      </c>
      <c r="AC148" s="68">
        <v>20.100000000000001</v>
      </c>
      <c r="AD148" s="68">
        <v>38.4</v>
      </c>
      <c r="AE148" s="68">
        <v>31.6</v>
      </c>
      <c r="AF148" s="68">
        <v>254</v>
      </c>
      <c r="AG148" s="68">
        <v>1.2</v>
      </c>
      <c r="AH148" s="68">
        <v>13.7</v>
      </c>
      <c r="AI148" s="125">
        <v>0</v>
      </c>
      <c r="AJ148" s="68">
        <v>0</v>
      </c>
      <c r="AK148" s="127">
        <v>0.1</v>
      </c>
      <c r="AL148" s="68">
        <v>1.4</v>
      </c>
      <c r="AM148" s="128">
        <v>0.8</v>
      </c>
      <c r="AN148" s="129">
        <f t="shared" si="13"/>
        <v>84.100000000000009</v>
      </c>
      <c r="AO148" s="163">
        <f t="shared" si="14"/>
        <v>5.2562500000000005</v>
      </c>
    </row>
    <row r="149" spans="1:41" x14ac:dyDescent="0.3">
      <c r="A149" s="78" t="s">
        <v>273</v>
      </c>
      <c r="B149" s="50" t="s">
        <v>45</v>
      </c>
      <c r="C149" s="50" t="s">
        <v>40</v>
      </c>
      <c r="D149" s="50">
        <v>8</v>
      </c>
      <c r="E149" s="160" t="s">
        <v>423</v>
      </c>
      <c r="F149" s="52" t="s">
        <v>340</v>
      </c>
      <c r="G149" s="68">
        <v>133</v>
      </c>
      <c r="H149" s="94">
        <f t="shared" si="10"/>
        <v>3</v>
      </c>
      <c r="I149" s="68">
        <v>136</v>
      </c>
      <c r="J149" s="133">
        <v>149</v>
      </c>
      <c r="K149" s="94">
        <f t="shared" si="11"/>
        <v>20</v>
      </c>
      <c r="L149" s="134">
        <v>169</v>
      </c>
      <c r="M149" s="68">
        <v>136</v>
      </c>
      <c r="N149" s="94">
        <f t="shared" si="12"/>
        <v>5</v>
      </c>
      <c r="O149" s="68">
        <v>141</v>
      </c>
      <c r="P149" s="154">
        <v>0.52</v>
      </c>
      <c r="Q149" s="153">
        <v>16</v>
      </c>
      <c r="R149" s="153">
        <v>0</v>
      </c>
      <c r="S149" s="125">
        <v>0</v>
      </c>
      <c r="T149" s="68">
        <v>0</v>
      </c>
      <c r="U149" s="68">
        <v>0</v>
      </c>
      <c r="V149" s="68">
        <v>0</v>
      </c>
      <c r="W149" s="68">
        <v>0</v>
      </c>
      <c r="X149" s="68">
        <v>0</v>
      </c>
      <c r="Y149" s="68">
        <v>0</v>
      </c>
      <c r="Z149" s="125">
        <v>0</v>
      </c>
      <c r="AA149" s="68">
        <v>0</v>
      </c>
      <c r="AB149" s="68">
        <v>0</v>
      </c>
      <c r="AC149" s="68">
        <v>0</v>
      </c>
      <c r="AD149" s="68">
        <v>86.6</v>
      </c>
      <c r="AE149" s="68">
        <v>58.4</v>
      </c>
      <c r="AF149" s="68">
        <v>606</v>
      </c>
      <c r="AG149" s="68">
        <v>4</v>
      </c>
      <c r="AH149" s="68">
        <v>29</v>
      </c>
      <c r="AI149" s="125">
        <v>0</v>
      </c>
      <c r="AJ149" s="68">
        <v>0</v>
      </c>
      <c r="AK149" s="127">
        <v>0.1</v>
      </c>
      <c r="AL149" s="68">
        <v>0.9</v>
      </c>
      <c r="AM149" s="128">
        <v>0.5</v>
      </c>
      <c r="AN149" s="129">
        <f t="shared" si="13"/>
        <v>83.8</v>
      </c>
      <c r="AO149" s="163">
        <f t="shared" si="14"/>
        <v>5.2374999999999998</v>
      </c>
    </row>
    <row r="150" spans="1:41" x14ac:dyDescent="0.3">
      <c r="A150" s="78" t="s">
        <v>286</v>
      </c>
      <c r="B150" s="50" t="s">
        <v>42</v>
      </c>
      <c r="C150" s="50" t="s">
        <v>33</v>
      </c>
      <c r="D150" s="50">
        <v>6</v>
      </c>
      <c r="E150" s="160"/>
      <c r="F150" s="52" t="s">
        <v>340</v>
      </c>
      <c r="G150" s="68">
        <v>139</v>
      </c>
      <c r="H150" s="94">
        <f t="shared" si="10"/>
        <v>2</v>
      </c>
      <c r="I150" s="68">
        <v>141</v>
      </c>
      <c r="J150" s="133">
        <v>120</v>
      </c>
      <c r="K150" s="94">
        <f t="shared" si="11"/>
        <v>3</v>
      </c>
      <c r="L150" s="134">
        <v>123</v>
      </c>
      <c r="M150" s="68">
        <v>123</v>
      </c>
      <c r="N150" s="94">
        <f t="shared" si="12"/>
        <v>5</v>
      </c>
      <c r="O150" s="68">
        <v>128</v>
      </c>
      <c r="P150" s="154">
        <v>0.62</v>
      </c>
      <c r="Q150" s="153">
        <v>16</v>
      </c>
      <c r="R150" s="153">
        <v>0</v>
      </c>
      <c r="S150" s="125">
        <v>0</v>
      </c>
      <c r="T150" s="68">
        <v>0</v>
      </c>
      <c r="U150" s="68">
        <v>0</v>
      </c>
      <c r="V150" s="68">
        <v>0</v>
      </c>
      <c r="W150" s="68">
        <v>0</v>
      </c>
      <c r="X150" s="68">
        <v>0</v>
      </c>
      <c r="Y150" s="68">
        <v>0</v>
      </c>
      <c r="Z150" s="125">
        <v>158</v>
      </c>
      <c r="AA150" s="68">
        <v>619</v>
      </c>
      <c r="AB150" s="68">
        <v>5.3</v>
      </c>
      <c r="AC150" s="68">
        <v>31.7</v>
      </c>
      <c r="AD150" s="68">
        <v>19.8</v>
      </c>
      <c r="AE150" s="68">
        <v>16.399999999999999</v>
      </c>
      <c r="AF150" s="68">
        <v>142</v>
      </c>
      <c r="AG150" s="68">
        <v>0.9</v>
      </c>
      <c r="AH150" s="68">
        <v>8.8000000000000007</v>
      </c>
      <c r="AI150" s="125">
        <v>0</v>
      </c>
      <c r="AJ150" s="68">
        <v>0</v>
      </c>
      <c r="AK150" s="127">
        <v>0.2</v>
      </c>
      <c r="AL150" s="68">
        <v>1.4</v>
      </c>
      <c r="AM150" s="128">
        <v>0.9</v>
      </c>
      <c r="AN150" s="129">
        <f t="shared" si="13"/>
        <v>111.9</v>
      </c>
      <c r="AO150" s="163">
        <f t="shared" si="14"/>
        <v>6.9937500000000004</v>
      </c>
    </row>
    <row r="151" spans="1:41" x14ac:dyDescent="0.3">
      <c r="A151" s="78" t="s">
        <v>311</v>
      </c>
      <c r="B151" s="50" t="s">
        <v>45</v>
      </c>
      <c r="C151" s="50" t="s">
        <v>23</v>
      </c>
      <c r="D151" s="50">
        <v>10</v>
      </c>
      <c r="E151" s="160" t="s">
        <v>445</v>
      </c>
      <c r="F151" s="52" t="s">
        <v>340</v>
      </c>
      <c r="G151" s="68">
        <v>161</v>
      </c>
      <c r="H151" s="94">
        <f t="shared" si="10"/>
        <v>-3</v>
      </c>
      <c r="I151" s="68">
        <v>158</v>
      </c>
      <c r="J151" s="133">
        <v>132</v>
      </c>
      <c r="K151" s="94">
        <f t="shared" si="11"/>
        <v>-7</v>
      </c>
      <c r="L151" s="134">
        <v>125</v>
      </c>
      <c r="M151" s="68">
        <v>119</v>
      </c>
      <c r="N151" s="94">
        <f t="shared" si="12"/>
        <v>4</v>
      </c>
      <c r="O151" s="68">
        <v>123</v>
      </c>
      <c r="P151" s="154">
        <v>0.54</v>
      </c>
      <c r="Q151" s="153">
        <v>12</v>
      </c>
      <c r="R151" s="153">
        <v>0</v>
      </c>
      <c r="S151" s="125">
        <v>0</v>
      </c>
      <c r="T151" s="68">
        <v>0</v>
      </c>
      <c r="U151" s="68">
        <v>0</v>
      </c>
      <c r="V151" s="68">
        <v>0</v>
      </c>
      <c r="W151" s="68">
        <v>0</v>
      </c>
      <c r="X151" s="68">
        <v>0</v>
      </c>
      <c r="Y151" s="68">
        <v>0</v>
      </c>
      <c r="Z151" s="125">
        <v>0</v>
      </c>
      <c r="AA151" s="68">
        <v>0</v>
      </c>
      <c r="AB151" s="68">
        <v>0</v>
      </c>
      <c r="AC151" s="68">
        <v>0</v>
      </c>
      <c r="AD151" s="68">
        <v>63.2</v>
      </c>
      <c r="AE151" s="68">
        <v>42.4</v>
      </c>
      <c r="AF151" s="68">
        <v>514</v>
      </c>
      <c r="AG151" s="68">
        <v>4.5999999999999996</v>
      </c>
      <c r="AH151" s="68">
        <v>24.4</v>
      </c>
      <c r="AI151" s="125">
        <v>0</v>
      </c>
      <c r="AJ151" s="68">
        <v>0</v>
      </c>
      <c r="AK151" s="127">
        <v>0.1</v>
      </c>
      <c r="AL151" s="68">
        <v>0.5</v>
      </c>
      <c r="AM151" s="128">
        <v>0.3</v>
      </c>
      <c r="AN151" s="129">
        <f t="shared" si="13"/>
        <v>78.600000000000009</v>
      </c>
      <c r="AO151" s="163">
        <f t="shared" si="14"/>
        <v>6.5500000000000007</v>
      </c>
    </row>
    <row r="152" spans="1:41" x14ac:dyDescent="0.3">
      <c r="A152" s="78" t="s">
        <v>235</v>
      </c>
      <c r="B152" s="50" t="s">
        <v>44</v>
      </c>
      <c r="C152" s="50" t="s">
        <v>40</v>
      </c>
      <c r="D152" s="50">
        <v>8</v>
      </c>
      <c r="E152" s="160" t="s">
        <v>446</v>
      </c>
      <c r="F152" s="52" t="s">
        <v>340</v>
      </c>
      <c r="G152" s="68">
        <v>180</v>
      </c>
      <c r="H152" s="94">
        <f t="shared" si="10"/>
        <v>-17</v>
      </c>
      <c r="I152" s="68">
        <v>163</v>
      </c>
      <c r="J152" s="133">
        <v>198</v>
      </c>
      <c r="K152" s="94">
        <f t="shared" si="11"/>
        <v>-19</v>
      </c>
      <c r="L152" s="134">
        <v>179</v>
      </c>
      <c r="M152" s="68">
        <v>211</v>
      </c>
      <c r="N152" s="94">
        <f t="shared" si="12"/>
        <v>-27</v>
      </c>
      <c r="O152" s="68">
        <v>184</v>
      </c>
      <c r="P152" s="154">
        <v>0.08</v>
      </c>
      <c r="Q152" s="153">
        <v>16</v>
      </c>
      <c r="R152" s="153">
        <v>0</v>
      </c>
      <c r="S152" s="125">
        <v>106</v>
      </c>
      <c r="T152" s="68">
        <v>52.3</v>
      </c>
      <c r="U152" s="68">
        <v>1248</v>
      </c>
      <c r="V152" s="68">
        <v>6.5</v>
      </c>
      <c r="W152" s="68">
        <v>4.2</v>
      </c>
      <c r="X152" s="68">
        <v>18.100000000000001</v>
      </c>
      <c r="Y152" s="68">
        <v>64.599999999999994</v>
      </c>
      <c r="Z152" s="125">
        <v>25.4</v>
      </c>
      <c r="AA152" s="68">
        <v>156</v>
      </c>
      <c r="AB152" s="68">
        <v>0.9</v>
      </c>
      <c r="AC152" s="68">
        <v>10.8</v>
      </c>
      <c r="AD152" s="68">
        <v>0</v>
      </c>
      <c r="AE152" s="68">
        <v>0</v>
      </c>
      <c r="AF152" s="68">
        <v>0</v>
      </c>
      <c r="AG152" s="68">
        <v>0</v>
      </c>
      <c r="AH152" s="68">
        <v>0</v>
      </c>
      <c r="AI152" s="125">
        <v>0</v>
      </c>
      <c r="AJ152" s="68">
        <v>0</v>
      </c>
      <c r="AK152" s="127">
        <v>0.2</v>
      </c>
      <c r="AL152" s="68">
        <v>4.9000000000000004</v>
      </c>
      <c r="AM152" s="128">
        <v>2.9</v>
      </c>
      <c r="AN152" s="129">
        <f t="shared" si="13"/>
        <v>87.320000000000007</v>
      </c>
      <c r="AO152" s="163">
        <f t="shared" si="14"/>
        <v>5.4575000000000005</v>
      </c>
    </row>
    <row r="153" spans="1:41" x14ac:dyDescent="0.3">
      <c r="A153" s="78" t="s">
        <v>393</v>
      </c>
      <c r="B153" s="50" t="s">
        <v>43</v>
      </c>
      <c r="C153" s="50" t="s">
        <v>13</v>
      </c>
      <c r="D153" s="50">
        <v>9</v>
      </c>
      <c r="E153" s="160" t="s">
        <v>428</v>
      </c>
      <c r="F153" s="52" t="s">
        <v>340</v>
      </c>
      <c r="G153" s="68">
        <v>149</v>
      </c>
      <c r="H153" s="94">
        <f t="shared" si="10"/>
        <v>-3</v>
      </c>
      <c r="I153" s="68">
        <v>146</v>
      </c>
      <c r="J153" s="133">
        <v>119</v>
      </c>
      <c r="K153" s="94">
        <f t="shared" si="11"/>
        <v>-1</v>
      </c>
      <c r="L153" s="134">
        <v>118</v>
      </c>
      <c r="M153" s="68">
        <v>135</v>
      </c>
      <c r="N153" s="94">
        <f t="shared" si="12"/>
        <v>-10</v>
      </c>
      <c r="O153" s="68">
        <v>125</v>
      </c>
      <c r="P153" s="154">
        <v>0.24</v>
      </c>
      <c r="Q153" s="153">
        <v>14</v>
      </c>
      <c r="R153" s="153">
        <v>0</v>
      </c>
      <c r="S153" s="125">
        <v>0</v>
      </c>
      <c r="T153" s="68">
        <v>0</v>
      </c>
      <c r="U153" s="68">
        <v>0</v>
      </c>
      <c r="V153" s="68">
        <v>0</v>
      </c>
      <c r="W153" s="68">
        <v>0</v>
      </c>
      <c r="X153" s="68">
        <v>0</v>
      </c>
      <c r="Y153" s="68">
        <v>0</v>
      </c>
      <c r="Z153" s="125">
        <v>0</v>
      </c>
      <c r="AA153" s="68">
        <v>0</v>
      </c>
      <c r="AB153" s="68">
        <v>0</v>
      </c>
      <c r="AC153" s="68">
        <v>0</v>
      </c>
      <c r="AD153" s="68">
        <v>86.6</v>
      </c>
      <c r="AE153" s="68">
        <v>50</v>
      </c>
      <c r="AF153" s="68">
        <v>693</v>
      </c>
      <c r="AG153" s="68">
        <v>5.0999999999999996</v>
      </c>
      <c r="AH153" s="68">
        <v>32.5</v>
      </c>
      <c r="AI153" s="125">
        <v>0</v>
      </c>
      <c r="AJ153" s="68">
        <v>0</v>
      </c>
      <c r="AK153" s="127">
        <v>0.1</v>
      </c>
      <c r="AL153" s="68">
        <v>0.6</v>
      </c>
      <c r="AM153" s="128">
        <v>0.4</v>
      </c>
      <c r="AN153" s="129">
        <f t="shared" si="13"/>
        <v>99.3</v>
      </c>
      <c r="AO153" s="163">
        <f t="shared" si="14"/>
        <v>7.0928571428571425</v>
      </c>
    </row>
    <row r="154" spans="1:41" x14ac:dyDescent="0.3">
      <c r="A154" s="78" t="s">
        <v>219</v>
      </c>
      <c r="B154" s="50" t="s">
        <v>43</v>
      </c>
      <c r="C154" s="50" t="s">
        <v>10</v>
      </c>
      <c r="D154" s="50">
        <v>6</v>
      </c>
      <c r="E154" s="160"/>
      <c r="F154" s="52" t="s">
        <v>340</v>
      </c>
      <c r="G154" s="68">
        <v>159</v>
      </c>
      <c r="H154" s="94">
        <f t="shared" si="10"/>
        <v>-24</v>
      </c>
      <c r="I154" s="68">
        <v>135</v>
      </c>
      <c r="J154" s="133">
        <v>142</v>
      </c>
      <c r="K154" s="94">
        <f t="shared" si="11"/>
        <v>10</v>
      </c>
      <c r="L154" s="134">
        <v>152</v>
      </c>
      <c r="M154" s="68">
        <v>155</v>
      </c>
      <c r="N154" s="94">
        <f t="shared" si="12"/>
        <v>-8</v>
      </c>
      <c r="O154" s="68">
        <v>147</v>
      </c>
      <c r="P154" s="154">
        <v>0.3</v>
      </c>
      <c r="Q154" s="153">
        <v>16</v>
      </c>
      <c r="R154" s="153">
        <v>0</v>
      </c>
      <c r="S154" s="125">
        <v>0</v>
      </c>
      <c r="T154" s="68">
        <v>0</v>
      </c>
      <c r="U154" s="68">
        <v>0</v>
      </c>
      <c r="V154" s="68">
        <v>0</v>
      </c>
      <c r="W154" s="68">
        <v>0</v>
      </c>
      <c r="X154" s="68">
        <v>0</v>
      </c>
      <c r="Y154" s="68">
        <v>0</v>
      </c>
      <c r="Z154" s="125">
        <v>0</v>
      </c>
      <c r="AA154" s="68">
        <v>0</v>
      </c>
      <c r="AB154" s="68">
        <v>0</v>
      </c>
      <c r="AC154" s="68">
        <v>0</v>
      </c>
      <c r="AD154" s="68">
        <v>103</v>
      </c>
      <c r="AE154" s="68">
        <v>64.8</v>
      </c>
      <c r="AF154" s="68">
        <v>764</v>
      </c>
      <c r="AG154" s="68">
        <v>3.6</v>
      </c>
      <c r="AH154" s="68">
        <v>35.9</v>
      </c>
      <c r="AI154" s="125">
        <v>0</v>
      </c>
      <c r="AJ154" s="68">
        <v>0</v>
      </c>
      <c r="AK154" s="127">
        <v>0.1</v>
      </c>
      <c r="AL154" s="68">
        <v>0.3</v>
      </c>
      <c r="AM154" s="128">
        <v>0.2</v>
      </c>
      <c r="AN154" s="129">
        <f t="shared" si="13"/>
        <v>97.8</v>
      </c>
      <c r="AO154" s="163">
        <f t="shared" si="14"/>
        <v>6.1124999999999998</v>
      </c>
    </row>
    <row r="155" spans="1:41" x14ac:dyDescent="0.3">
      <c r="A155" s="78" t="s">
        <v>289</v>
      </c>
      <c r="B155" s="50" t="s">
        <v>42</v>
      </c>
      <c r="C155" s="50" t="s">
        <v>10</v>
      </c>
      <c r="D155" s="50">
        <v>6</v>
      </c>
      <c r="E155" s="160"/>
      <c r="F155" s="52" t="s">
        <v>340</v>
      </c>
      <c r="G155" s="68">
        <v>152</v>
      </c>
      <c r="H155" s="94">
        <f t="shared" si="10"/>
        <v>-4</v>
      </c>
      <c r="I155" s="68">
        <v>148</v>
      </c>
      <c r="J155" s="133">
        <v>148</v>
      </c>
      <c r="K155" s="94">
        <f t="shared" si="11"/>
        <v>-7</v>
      </c>
      <c r="L155" s="134">
        <v>141</v>
      </c>
      <c r="M155" s="68">
        <v>117</v>
      </c>
      <c r="N155" s="94">
        <f t="shared" si="12"/>
        <v>-4</v>
      </c>
      <c r="O155" s="68">
        <v>113</v>
      </c>
      <c r="P155" s="154">
        <v>0.17</v>
      </c>
      <c r="Q155" s="153">
        <v>16</v>
      </c>
      <c r="R155" s="153">
        <v>0</v>
      </c>
      <c r="S155" s="125">
        <v>0</v>
      </c>
      <c r="T155" s="68">
        <v>0</v>
      </c>
      <c r="U155" s="68">
        <v>0</v>
      </c>
      <c r="V155" s="68">
        <v>0</v>
      </c>
      <c r="W155" s="68">
        <v>0</v>
      </c>
      <c r="X155" s="68">
        <v>0</v>
      </c>
      <c r="Y155" s="68">
        <v>0</v>
      </c>
      <c r="Z155" s="125">
        <v>77.5</v>
      </c>
      <c r="AA155" s="68">
        <v>320</v>
      </c>
      <c r="AB155" s="68">
        <v>2</v>
      </c>
      <c r="AC155" s="68">
        <v>18.2</v>
      </c>
      <c r="AD155" s="68">
        <v>54.3</v>
      </c>
      <c r="AE155" s="68">
        <v>43.4</v>
      </c>
      <c r="AF155" s="68">
        <v>340</v>
      </c>
      <c r="AG155" s="68">
        <v>1.2</v>
      </c>
      <c r="AH155" s="68">
        <v>17.399999999999999</v>
      </c>
      <c r="AI155" s="125">
        <v>0</v>
      </c>
      <c r="AJ155" s="68">
        <v>0</v>
      </c>
      <c r="AK155" s="127">
        <v>0.1</v>
      </c>
      <c r="AL155" s="68">
        <v>2.2000000000000002</v>
      </c>
      <c r="AM155" s="128">
        <v>1.3</v>
      </c>
      <c r="AN155" s="129">
        <f t="shared" si="13"/>
        <v>82.800000000000011</v>
      </c>
      <c r="AO155" s="163">
        <f t="shared" si="14"/>
        <v>5.1750000000000007</v>
      </c>
    </row>
    <row r="156" spans="1:41" x14ac:dyDescent="0.3">
      <c r="A156" s="78" t="s">
        <v>343</v>
      </c>
      <c r="B156" s="50" t="s">
        <v>42</v>
      </c>
      <c r="C156" s="50" t="s">
        <v>36</v>
      </c>
      <c r="D156" s="50">
        <v>11</v>
      </c>
      <c r="E156" s="160"/>
      <c r="F156" s="52" t="s">
        <v>340</v>
      </c>
      <c r="G156" s="68">
        <v>137</v>
      </c>
      <c r="H156" s="94">
        <f t="shared" si="10"/>
        <v>14</v>
      </c>
      <c r="I156" s="68">
        <v>151</v>
      </c>
      <c r="J156" s="133">
        <v>146</v>
      </c>
      <c r="K156" s="94">
        <f t="shared" si="11"/>
        <v>8</v>
      </c>
      <c r="L156" s="134">
        <v>154</v>
      </c>
      <c r="M156" s="68">
        <v>162</v>
      </c>
      <c r="N156" s="94">
        <f t="shared" si="12"/>
        <v>15</v>
      </c>
      <c r="O156" s="68">
        <v>177</v>
      </c>
      <c r="P156" s="154">
        <v>0.28000000000000003</v>
      </c>
      <c r="Q156" s="153">
        <v>16</v>
      </c>
      <c r="R156" s="153">
        <v>0</v>
      </c>
      <c r="S156" s="125">
        <v>0</v>
      </c>
      <c r="T156" s="68">
        <v>0</v>
      </c>
      <c r="U156" s="68">
        <v>0</v>
      </c>
      <c r="V156" s="68">
        <v>0</v>
      </c>
      <c r="W156" s="68">
        <v>0</v>
      </c>
      <c r="X156" s="68">
        <v>0</v>
      </c>
      <c r="Y156" s="68">
        <v>0</v>
      </c>
      <c r="Z156" s="125">
        <v>125</v>
      </c>
      <c r="AA156" s="68">
        <v>510</v>
      </c>
      <c r="AB156" s="68">
        <v>3.7</v>
      </c>
      <c r="AC156" s="68">
        <v>26.8</v>
      </c>
      <c r="AD156" s="68">
        <v>11.6</v>
      </c>
      <c r="AE156" s="68">
        <v>8.8000000000000007</v>
      </c>
      <c r="AF156" s="68">
        <v>69.599999999999994</v>
      </c>
      <c r="AG156" s="68">
        <v>0.4</v>
      </c>
      <c r="AH156" s="68">
        <v>5.6</v>
      </c>
      <c r="AI156" s="125">
        <v>0</v>
      </c>
      <c r="AJ156" s="68">
        <v>0</v>
      </c>
      <c r="AK156" s="127">
        <v>0.1</v>
      </c>
      <c r="AL156" s="68">
        <v>0.7</v>
      </c>
      <c r="AM156" s="128">
        <v>0.4</v>
      </c>
      <c r="AN156" s="129">
        <f t="shared" si="13"/>
        <v>81.960000000000008</v>
      </c>
      <c r="AO156" s="163">
        <f t="shared" si="14"/>
        <v>5.1225000000000005</v>
      </c>
    </row>
    <row r="157" spans="1:41" x14ac:dyDescent="0.3">
      <c r="A157" s="78" t="s">
        <v>221</v>
      </c>
      <c r="B157" s="50" t="s">
        <v>45</v>
      </c>
      <c r="C157" s="50" t="s">
        <v>21</v>
      </c>
      <c r="D157" s="50">
        <v>10</v>
      </c>
      <c r="E157" s="160"/>
      <c r="F157" s="52" t="s">
        <v>340</v>
      </c>
      <c r="G157" s="68">
        <v>132</v>
      </c>
      <c r="H157" s="94">
        <f t="shared" si="10"/>
        <v>12</v>
      </c>
      <c r="I157" s="68">
        <v>144</v>
      </c>
      <c r="J157" s="133">
        <v>147</v>
      </c>
      <c r="K157" s="94">
        <f t="shared" si="11"/>
        <v>8</v>
      </c>
      <c r="L157" s="134">
        <v>155</v>
      </c>
      <c r="M157" s="68">
        <v>142</v>
      </c>
      <c r="N157" s="94">
        <f t="shared" si="12"/>
        <v>9</v>
      </c>
      <c r="O157" s="68">
        <v>151</v>
      </c>
      <c r="P157" s="154">
        <v>0.66</v>
      </c>
      <c r="Q157" s="153">
        <v>16</v>
      </c>
      <c r="R157" s="153">
        <v>0</v>
      </c>
      <c r="S157" s="125">
        <v>0</v>
      </c>
      <c r="T157" s="68">
        <v>0</v>
      </c>
      <c r="U157" s="68">
        <v>0</v>
      </c>
      <c r="V157" s="68">
        <v>0</v>
      </c>
      <c r="W157" s="68">
        <v>0</v>
      </c>
      <c r="X157" s="68">
        <v>0</v>
      </c>
      <c r="Y157" s="68">
        <v>0</v>
      </c>
      <c r="Z157" s="125">
        <v>0</v>
      </c>
      <c r="AA157" s="68">
        <v>0</v>
      </c>
      <c r="AB157" s="68">
        <v>0</v>
      </c>
      <c r="AC157" s="68">
        <v>0</v>
      </c>
      <c r="AD157" s="68">
        <v>71.599999999999994</v>
      </c>
      <c r="AE157" s="68">
        <v>44.8</v>
      </c>
      <c r="AF157" s="68">
        <v>583</v>
      </c>
      <c r="AG157" s="68">
        <v>3.5</v>
      </c>
      <c r="AH157" s="68">
        <v>28</v>
      </c>
      <c r="AI157" s="125">
        <v>0</v>
      </c>
      <c r="AJ157" s="68">
        <v>0</v>
      </c>
      <c r="AK157" s="127">
        <v>0.1</v>
      </c>
      <c r="AL157" s="68">
        <v>0.7</v>
      </c>
      <c r="AM157" s="128">
        <v>0.4</v>
      </c>
      <c r="AN157" s="129">
        <f t="shared" si="13"/>
        <v>78.7</v>
      </c>
      <c r="AO157" s="163">
        <f t="shared" si="14"/>
        <v>4.9187500000000002</v>
      </c>
    </row>
    <row r="158" spans="1:41" x14ac:dyDescent="0.3">
      <c r="A158" s="78" t="s">
        <v>394</v>
      </c>
      <c r="B158" s="50" t="s">
        <v>43</v>
      </c>
      <c r="C158" s="50" t="s">
        <v>12</v>
      </c>
      <c r="D158" s="50">
        <v>10</v>
      </c>
      <c r="E158" s="160" t="s">
        <v>447</v>
      </c>
      <c r="F158" s="52" t="s">
        <v>340</v>
      </c>
      <c r="G158" s="68">
        <v>175</v>
      </c>
      <c r="H158" s="94">
        <f t="shared" si="10"/>
        <v>-9</v>
      </c>
      <c r="I158" s="68">
        <v>166</v>
      </c>
      <c r="J158" s="133">
        <v>184</v>
      </c>
      <c r="K158" s="94">
        <f t="shared" si="11"/>
        <v>7</v>
      </c>
      <c r="L158" s="134">
        <v>191</v>
      </c>
      <c r="M158" s="68">
        <v>210</v>
      </c>
      <c r="N158" s="94">
        <f t="shared" si="12"/>
        <v>17</v>
      </c>
      <c r="O158" s="68">
        <v>227</v>
      </c>
      <c r="P158" s="154">
        <v>0.09</v>
      </c>
      <c r="Q158" s="153">
        <v>16</v>
      </c>
      <c r="R158" s="153">
        <v>0</v>
      </c>
      <c r="S158" s="125">
        <v>0</v>
      </c>
      <c r="T158" s="68">
        <v>0</v>
      </c>
      <c r="U158" s="68">
        <v>0</v>
      </c>
      <c r="V158" s="68">
        <v>0</v>
      </c>
      <c r="W158" s="68">
        <v>0</v>
      </c>
      <c r="X158" s="68">
        <v>0</v>
      </c>
      <c r="Y158" s="68">
        <v>0</v>
      </c>
      <c r="Z158" s="125">
        <v>3.9</v>
      </c>
      <c r="AA158" s="68">
        <v>25.7</v>
      </c>
      <c r="AB158" s="68">
        <v>0.1</v>
      </c>
      <c r="AC158" s="68">
        <v>5</v>
      </c>
      <c r="AD158" s="68">
        <v>40.299999999999997</v>
      </c>
      <c r="AE158" s="68">
        <v>24.9</v>
      </c>
      <c r="AF158" s="68">
        <v>341</v>
      </c>
      <c r="AG158" s="68">
        <v>2.6</v>
      </c>
      <c r="AH158" s="68">
        <v>17.5</v>
      </c>
      <c r="AI158" s="125">
        <v>0</v>
      </c>
      <c r="AJ158" s="68">
        <v>0</v>
      </c>
      <c r="AK158" s="127">
        <v>0.1</v>
      </c>
      <c r="AL158" s="68">
        <v>0.3</v>
      </c>
      <c r="AM158" s="128">
        <v>0.2</v>
      </c>
      <c r="AN158" s="129">
        <f t="shared" si="13"/>
        <v>52.670000000000009</v>
      </c>
      <c r="AO158" s="163">
        <f t="shared" si="14"/>
        <v>3.2918750000000006</v>
      </c>
    </row>
    <row r="159" spans="1:41" x14ac:dyDescent="0.3">
      <c r="A159" s="78" t="s">
        <v>395</v>
      </c>
      <c r="B159" s="50" t="s">
        <v>42</v>
      </c>
      <c r="C159" s="50" t="s">
        <v>32</v>
      </c>
      <c r="D159" s="50">
        <v>5</v>
      </c>
      <c r="E159" s="160"/>
      <c r="F159" s="52" t="s">
        <v>340</v>
      </c>
      <c r="G159" s="68">
        <v>300</v>
      </c>
      <c r="H159" s="94">
        <f t="shared" si="10"/>
        <v>-126</v>
      </c>
      <c r="I159" s="68">
        <v>174</v>
      </c>
      <c r="J159" s="133">
        <v>189</v>
      </c>
      <c r="K159" s="94">
        <f t="shared" si="11"/>
        <v>-4</v>
      </c>
      <c r="L159" s="134">
        <v>185</v>
      </c>
      <c r="M159" s="68">
        <v>178</v>
      </c>
      <c r="N159" s="94">
        <f t="shared" si="12"/>
        <v>5</v>
      </c>
      <c r="O159" s="68">
        <v>183</v>
      </c>
      <c r="P159" s="154">
        <v>0</v>
      </c>
      <c r="Q159" s="153">
        <v>0</v>
      </c>
      <c r="R159" s="153">
        <v>0</v>
      </c>
      <c r="S159" s="125">
        <v>0</v>
      </c>
      <c r="T159" s="68">
        <v>0</v>
      </c>
      <c r="U159" s="68">
        <v>0</v>
      </c>
      <c r="V159" s="68">
        <v>0</v>
      </c>
      <c r="W159" s="68">
        <v>0</v>
      </c>
      <c r="X159" s="68">
        <v>0</v>
      </c>
      <c r="Y159" s="68">
        <v>0</v>
      </c>
      <c r="Z159" s="125">
        <v>0</v>
      </c>
      <c r="AA159" s="68">
        <v>0</v>
      </c>
      <c r="AB159" s="68">
        <v>0</v>
      </c>
      <c r="AC159" s="68">
        <v>0</v>
      </c>
      <c r="AD159" s="68">
        <v>0</v>
      </c>
      <c r="AE159" s="68">
        <v>0</v>
      </c>
      <c r="AF159" s="68">
        <v>0</v>
      </c>
      <c r="AG159" s="68">
        <v>0</v>
      </c>
      <c r="AH159" s="68">
        <v>0</v>
      </c>
      <c r="AI159" s="125">
        <v>0</v>
      </c>
      <c r="AJ159" s="68">
        <v>0</v>
      </c>
      <c r="AK159" s="127">
        <v>0</v>
      </c>
      <c r="AL159" s="68">
        <v>0</v>
      </c>
      <c r="AM159" s="128">
        <v>0</v>
      </c>
      <c r="AN159" s="129">
        <f t="shared" si="13"/>
        <v>0</v>
      </c>
      <c r="AO159" s="163" t="str">
        <f t="shared" si="14"/>
        <v>-</v>
      </c>
    </row>
    <row r="160" spans="1:41" x14ac:dyDescent="0.3">
      <c r="A160" s="78" t="s">
        <v>267</v>
      </c>
      <c r="B160" s="50" t="s">
        <v>43</v>
      </c>
      <c r="C160" s="50" t="s">
        <v>46</v>
      </c>
      <c r="D160" s="50">
        <v>11</v>
      </c>
      <c r="E160" s="160" t="s">
        <v>423</v>
      </c>
      <c r="F160" s="52" t="s">
        <v>340</v>
      </c>
      <c r="G160" s="68">
        <v>157</v>
      </c>
      <c r="H160" s="94">
        <f t="shared" si="10"/>
        <v>-8</v>
      </c>
      <c r="I160" s="68">
        <v>149</v>
      </c>
      <c r="J160" s="133">
        <v>151</v>
      </c>
      <c r="K160" s="94">
        <f t="shared" si="11"/>
        <v>-5</v>
      </c>
      <c r="L160" s="134">
        <v>146</v>
      </c>
      <c r="M160" s="68">
        <v>167</v>
      </c>
      <c r="N160" s="94">
        <f t="shared" si="12"/>
        <v>-8</v>
      </c>
      <c r="O160" s="68">
        <v>159</v>
      </c>
      <c r="P160" s="154">
        <v>0.17</v>
      </c>
      <c r="Q160" s="153">
        <v>16</v>
      </c>
      <c r="R160" s="153">
        <v>0</v>
      </c>
      <c r="S160" s="125">
        <v>0</v>
      </c>
      <c r="T160" s="68">
        <v>0</v>
      </c>
      <c r="U160" s="68">
        <v>0</v>
      </c>
      <c r="V160" s="68">
        <v>0</v>
      </c>
      <c r="W160" s="68">
        <v>0</v>
      </c>
      <c r="X160" s="68">
        <v>0</v>
      </c>
      <c r="Y160" s="68">
        <v>0</v>
      </c>
      <c r="Z160" s="125">
        <v>0</v>
      </c>
      <c r="AA160" s="68">
        <v>0</v>
      </c>
      <c r="AB160" s="68">
        <v>0</v>
      </c>
      <c r="AC160" s="68">
        <v>0</v>
      </c>
      <c r="AD160" s="68">
        <v>90</v>
      </c>
      <c r="AE160" s="68">
        <v>49.2</v>
      </c>
      <c r="AF160" s="68">
        <v>620</v>
      </c>
      <c r="AG160" s="68">
        <v>2.8</v>
      </c>
      <c r="AH160" s="68">
        <v>29.6</v>
      </c>
      <c r="AI160" s="125">
        <v>0</v>
      </c>
      <c r="AJ160" s="68">
        <v>0</v>
      </c>
      <c r="AK160" s="127">
        <v>0.1</v>
      </c>
      <c r="AL160" s="68">
        <v>1.1000000000000001</v>
      </c>
      <c r="AM160" s="128">
        <v>0.7</v>
      </c>
      <c r="AN160" s="129">
        <f t="shared" si="13"/>
        <v>77.599999999999994</v>
      </c>
      <c r="AO160" s="163">
        <f t="shared" si="14"/>
        <v>4.8499999999999996</v>
      </c>
    </row>
    <row r="161" spans="1:41" x14ac:dyDescent="0.3">
      <c r="A161" s="78" t="s">
        <v>396</v>
      </c>
      <c r="B161" s="50" t="s">
        <v>44</v>
      </c>
      <c r="C161" s="50" t="s">
        <v>18</v>
      </c>
      <c r="D161" s="50">
        <v>4</v>
      </c>
      <c r="E161" s="160"/>
      <c r="F161" s="52" t="s">
        <v>340</v>
      </c>
      <c r="G161" s="68">
        <v>134</v>
      </c>
      <c r="H161" s="94">
        <f t="shared" si="10"/>
        <v>16</v>
      </c>
      <c r="I161" s="68">
        <v>150</v>
      </c>
      <c r="J161" s="133">
        <v>157</v>
      </c>
      <c r="K161" s="94">
        <f t="shared" si="11"/>
        <v>8</v>
      </c>
      <c r="L161" s="134">
        <v>165</v>
      </c>
      <c r="M161" s="68">
        <v>189</v>
      </c>
      <c r="N161" s="94">
        <f t="shared" si="12"/>
        <v>11</v>
      </c>
      <c r="O161" s="68">
        <v>200</v>
      </c>
      <c r="P161" s="154">
        <v>0.4</v>
      </c>
      <c r="Q161" s="153">
        <v>16</v>
      </c>
      <c r="R161" s="153">
        <v>0</v>
      </c>
      <c r="S161" s="125">
        <v>321</v>
      </c>
      <c r="T161" s="68">
        <v>165</v>
      </c>
      <c r="U161" s="68">
        <v>3644</v>
      </c>
      <c r="V161" s="68">
        <v>20.399999999999999</v>
      </c>
      <c r="W161" s="68">
        <v>15.6</v>
      </c>
      <c r="X161" s="68">
        <v>41.3</v>
      </c>
      <c r="Y161" s="68">
        <v>177</v>
      </c>
      <c r="Z161" s="125">
        <v>88.4</v>
      </c>
      <c r="AA161" s="68">
        <v>531</v>
      </c>
      <c r="AB161" s="68">
        <v>2.8</v>
      </c>
      <c r="AC161" s="68">
        <v>27.7</v>
      </c>
      <c r="AD161" s="68">
        <v>0</v>
      </c>
      <c r="AE161" s="68">
        <v>0</v>
      </c>
      <c r="AF161" s="68">
        <v>0</v>
      </c>
      <c r="AG161" s="68">
        <v>0</v>
      </c>
      <c r="AH161" s="68">
        <v>0</v>
      </c>
      <c r="AI161" s="125">
        <v>0</v>
      </c>
      <c r="AJ161" s="68">
        <v>0</v>
      </c>
      <c r="AK161" s="127">
        <v>0.6</v>
      </c>
      <c r="AL161" s="68">
        <v>7.8</v>
      </c>
      <c r="AM161" s="128">
        <v>4.5999999999999996</v>
      </c>
      <c r="AN161" s="129">
        <f t="shared" si="13"/>
        <v>273.66000000000003</v>
      </c>
      <c r="AO161" s="163">
        <f t="shared" si="14"/>
        <v>17.103750000000002</v>
      </c>
    </row>
    <row r="162" spans="1:41" x14ac:dyDescent="0.3">
      <c r="A162" s="78" t="s">
        <v>397</v>
      </c>
      <c r="B162" s="50" t="s">
        <v>43</v>
      </c>
      <c r="C162" s="50" t="s">
        <v>11</v>
      </c>
      <c r="D162" s="50">
        <v>7</v>
      </c>
      <c r="E162" s="160"/>
      <c r="F162" s="52" t="s">
        <v>340</v>
      </c>
      <c r="G162" s="68">
        <v>163</v>
      </c>
      <c r="H162" s="94">
        <f t="shared" si="10"/>
        <v>-2</v>
      </c>
      <c r="I162" s="68">
        <v>161</v>
      </c>
      <c r="J162" s="133">
        <v>163</v>
      </c>
      <c r="K162" s="94">
        <f t="shared" si="11"/>
        <v>-7</v>
      </c>
      <c r="L162" s="134">
        <v>156</v>
      </c>
      <c r="M162" s="68">
        <v>170</v>
      </c>
      <c r="N162" s="94">
        <f t="shared" si="12"/>
        <v>0</v>
      </c>
      <c r="O162" s="68">
        <v>170</v>
      </c>
      <c r="P162" s="154">
        <v>0.17</v>
      </c>
      <c r="Q162" s="153">
        <v>16</v>
      </c>
      <c r="R162" s="153">
        <v>0</v>
      </c>
      <c r="S162" s="125">
        <v>0</v>
      </c>
      <c r="T162" s="68">
        <v>0</v>
      </c>
      <c r="U162" s="68">
        <v>0</v>
      </c>
      <c r="V162" s="68">
        <v>0</v>
      </c>
      <c r="W162" s="68">
        <v>0</v>
      </c>
      <c r="X162" s="68">
        <v>0</v>
      </c>
      <c r="Y162" s="68">
        <v>0</v>
      </c>
      <c r="Z162" s="125">
        <v>0</v>
      </c>
      <c r="AA162" s="68">
        <v>0</v>
      </c>
      <c r="AB162" s="68">
        <v>0</v>
      </c>
      <c r="AC162" s="68">
        <v>0</v>
      </c>
      <c r="AD162" s="68">
        <v>81.3</v>
      </c>
      <c r="AE162" s="68">
        <v>51.5</v>
      </c>
      <c r="AF162" s="68">
        <v>686</v>
      </c>
      <c r="AG162" s="68">
        <v>5</v>
      </c>
      <c r="AH162" s="68">
        <v>32.5</v>
      </c>
      <c r="AI162" s="125">
        <v>0</v>
      </c>
      <c r="AJ162" s="68">
        <v>0</v>
      </c>
      <c r="AK162" s="127">
        <v>0.1</v>
      </c>
      <c r="AL162" s="68">
        <v>0.6</v>
      </c>
      <c r="AM162" s="128">
        <v>0.4</v>
      </c>
      <c r="AN162" s="129">
        <f t="shared" si="13"/>
        <v>98</v>
      </c>
      <c r="AO162" s="163">
        <f t="shared" si="14"/>
        <v>6.125</v>
      </c>
    </row>
    <row r="163" spans="1:41" x14ac:dyDescent="0.3">
      <c r="A163" s="78" t="s">
        <v>346</v>
      </c>
      <c r="B163" s="50" t="s">
        <v>43</v>
      </c>
      <c r="C163" s="50" t="s">
        <v>29</v>
      </c>
      <c r="D163" s="50">
        <v>6</v>
      </c>
      <c r="E163" s="160"/>
      <c r="F163" s="52" t="s">
        <v>340</v>
      </c>
      <c r="G163" s="68">
        <v>162</v>
      </c>
      <c r="H163" s="94">
        <f t="shared" si="10"/>
        <v>-3</v>
      </c>
      <c r="I163" s="68">
        <v>159</v>
      </c>
      <c r="J163" s="133">
        <v>164</v>
      </c>
      <c r="K163" s="94">
        <f t="shared" si="11"/>
        <v>4</v>
      </c>
      <c r="L163" s="134">
        <v>168</v>
      </c>
      <c r="M163" s="68">
        <v>193</v>
      </c>
      <c r="N163" s="94">
        <f t="shared" si="12"/>
        <v>6</v>
      </c>
      <c r="O163" s="68">
        <v>199</v>
      </c>
      <c r="P163" s="154">
        <v>0.09</v>
      </c>
      <c r="Q163" s="153">
        <v>16</v>
      </c>
      <c r="R163" s="153">
        <v>0</v>
      </c>
      <c r="S163" s="125">
        <v>0</v>
      </c>
      <c r="T163" s="68">
        <v>0</v>
      </c>
      <c r="U163" s="68">
        <v>0</v>
      </c>
      <c r="V163" s="68">
        <v>0</v>
      </c>
      <c r="W163" s="68">
        <v>0</v>
      </c>
      <c r="X163" s="68">
        <v>0</v>
      </c>
      <c r="Y163" s="68">
        <v>0</v>
      </c>
      <c r="Z163" s="125">
        <v>0</v>
      </c>
      <c r="AA163" s="68">
        <v>0</v>
      </c>
      <c r="AB163" s="68">
        <v>0</v>
      </c>
      <c r="AC163" s="68">
        <v>0</v>
      </c>
      <c r="AD163" s="68">
        <v>75.599999999999994</v>
      </c>
      <c r="AE163" s="68">
        <v>44.3</v>
      </c>
      <c r="AF163" s="68">
        <v>658</v>
      </c>
      <c r="AG163" s="68">
        <v>3.7</v>
      </c>
      <c r="AH163" s="68">
        <v>31.3</v>
      </c>
      <c r="AI163" s="125">
        <v>0</v>
      </c>
      <c r="AJ163" s="68">
        <v>0</v>
      </c>
      <c r="AK163" s="127">
        <v>0.1</v>
      </c>
      <c r="AL163" s="68">
        <v>0.4</v>
      </c>
      <c r="AM163" s="128">
        <v>0.2</v>
      </c>
      <c r="AN163" s="129">
        <f t="shared" si="13"/>
        <v>87.8</v>
      </c>
      <c r="AO163" s="163">
        <f t="shared" si="14"/>
        <v>5.4874999999999998</v>
      </c>
    </row>
    <row r="164" spans="1:41" x14ac:dyDescent="0.3">
      <c r="A164" s="78" t="s">
        <v>236</v>
      </c>
      <c r="B164" s="50" t="s">
        <v>43</v>
      </c>
      <c r="C164" s="50" t="s">
        <v>23</v>
      </c>
      <c r="D164" s="50">
        <v>10</v>
      </c>
      <c r="E164" s="160" t="s">
        <v>439</v>
      </c>
      <c r="F164" s="52" t="s">
        <v>340</v>
      </c>
      <c r="G164" s="68">
        <v>181</v>
      </c>
      <c r="H164" s="94">
        <f t="shared" si="10"/>
        <v>-2</v>
      </c>
      <c r="I164" s="68">
        <v>179</v>
      </c>
      <c r="J164" s="133">
        <v>158</v>
      </c>
      <c r="K164" s="94">
        <f t="shared" si="11"/>
        <v>0</v>
      </c>
      <c r="L164" s="134">
        <v>158</v>
      </c>
      <c r="M164" s="68">
        <v>188</v>
      </c>
      <c r="N164" s="94">
        <f t="shared" si="12"/>
        <v>-2</v>
      </c>
      <c r="O164" s="68">
        <v>186</v>
      </c>
      <c r="P164" s="154">
        <v>0.17</v>
      </c>
      <c r="Q164" s="153">
        <v>16</v>
      </c>
      <c r="R164" s="153">
        <v>0</v>
      </c>
      <c r="S164" s="125">
        <v>0</v>
      </c>
      <c r="T164" s="68">
        <v>0</v>
      </c>
      <c r="U164" s="68">
        <v>0</v>
      </c>
      <c r="V164" s="68">
        <v>0</v>
      </c>
      <c r="W164" s="68">
        <v>0</v>
      </c>
      <c r="X164" s="68">
        <v>0</v>
      </c>
      <c r="Y164" s="68">
        <v>0</v>
      </c>
      <c r="Z164" s="125">
        <v>0</v>
      </c>
      <c r="AA164" s="68">
        <v>0</v>
      </c>
      <c r="AB164" s="68">
        <v>0</v>
      </c>
      <c r="AC164" s="68">
        <v>0</v>
      </c>
      <c r="AD164" s="68">
        <v>70</v>
      </c>
      <c r="AE164" s="68">
        <v>43.2</v>
      </c>
      <c r="AF164" s="68">
        <v>743</v>
      </c>
      <c r="AG164" s="68">
        <v>4.9000000000000004</v>
      </c>
      <c r="AH164" s="68">
        <v>35</v>
      </c>
      <c r="AI164" s="125">
        <v>0</v>
      </c>
      <c r="AJ164" s="68">
        <v>0</v>
      </c>
      <c r="AK164" s="127">
        <v>0.1</v>
      </c>
      <c r="AL164" s="68">
        <v>0.2</v>
      </c>
      <c r="AM164" s="128">
        <v>0.1</v>
      </c>
      <c r="AN164" s="129">
        <f t="shared" si="13"/>
        <v>103.7</v>
      </c>
      <c r="AO164" s="163">
        <f t="shared" si="14"/>
        <v>6.4812500000000002</v>
      </c>
    </row>
    <row r="165" spans="1:41" x14ac:dyDescent="0.3">
      <c r="A165" s="78" t="s">
        <v>285</v>
      </c>
      <c r="B165" s="50" t="s">
        <v>45</v>
      </c>
      <c r="C165" s="50" t="s">
        <v>23</v>
      </c>
      <c r="D165" s="50">
        <v>10</v>
      </c>
      <c r="E165" s="160"/>
      <c r="F165" s="52" t="s">
        <v>340</v>
      </c>
      <c r="G165" s="68">
        <v>150</v>
      </c>
      <c r="H165" s="94">
        <f t="shared" si="10"/>
        <v>14</v>
      </c>
      <c r="I165" s="68">
        <v>164</v>
      </c>
      <c r="J165" s="133">
        <v>165</v>
      </c>
      <c r="K165" s="94">
        <f t="shared" si="11"/>
        <v>1</v>
      </c>
      <c r="L165" s="134">
        <v>166</v>
      </c>
      <c r="M165" s="68">
        <v>147</v>
      </c>
      <c r="N165" s="94">
        <f t="shared" si="12"/>
        <v>6</v>
      </c>
      <c r="O165" s="68">
        <v>153</v>
      </c>
      <c r="P165" s="154">
        <v>0.2</v>
      </c>
      <c r="Q165" s="153">
        <v>16</v>
      </c>
      <c r="R165" s="153">
        <v>0</v>
      </c>
      <c r="S165" s="125">
        <v>0</v>
      </c>
      <c r="T165" s="68">
        <v>0</v>
      </c>
      <c r="U165" s="68">
        <v>0</v>
      </c>
      <c r="V165" s="68">
        <v>0</v>
      </c>
      <c r="W165" s="68">
        <v>0</v>
      </c>
      <c r="X165" s="68">
        <v>0</v>
      </c>
      <c r="Y165" s="68">
        <v>0</v>
      </c>
      <c r="Z165" s="125">
        <v>0</v>
      </c>
      <c r="AA165" s="68">
        <v>0</v>
      </c>
      <c r="AB165" s="68">
        <v>0</v>
      </c>
      <c r="AC165" s="68">
        <v>0</v>
      </c>
      <c r="AD165" s="68">
        <v>48.3</v>
      </c>
      <c r="AE165" s="68">
        <v>33</v>
      </c>
      <c r="AF165" s="68">
        <v>409</v>
      </c>
      <c r="AG165" s="68">
        <v>2.9</v>
      </c>
      <c r="AH165" s="68">
        <v>20.399999999999999</v>
      </c>
      <c r="AI165" s="125">
        <v>0</v>
      </c>
      <c r="AJ165" s="68">
        <v>0</v>
      </c>
      <c r="AK165" s="127">
        <v>0.1</v>
      </c>
      <c r="AL165" s="68">
        <v>0.3</v>
      </c>
      <c r="AM165" s="128">
        <v>0.2</v>
      </c>
      <c r="AN165" s="129">
        <f t="shared" si="13"/>
        <v>58.1</v>
      </c>
      <c r="AO165" s="163">
        <f t="shared" si="14"/>
        <v>3.6312500000000001</v>
      </c>
    </row>
    <row r="166" spans="1:41" x14ac:dyDescent="0.3">
      <c r="A166" s="78" t="s">
        <v>398</v>
      </c>
      <c r="B166" s="50" t="s">
        <v>43</v>
      </c>
      <c r="C166" s="50" t="s">
        <v>20</v>
      </c>
      <c r="D166" s="50">
        <v>8</v>
      </c>
      <c r="E166" s="160"/>
      <c r="F166" s="52" t="s">
        <v>340</v>
      </c>
      <c r="G166" s="68">
        <v>166</v>
      </c>
      <c r="H166" s="94">
        <f t="shared" si="10"/>
        <v>-1</v>
      </c>
      <c r="I166" s="68">
        <v>165</v>
      </c>
      <c r="J166" s="133">
        <v>171</v>
      </c>
      <c r="K166" s="94">
        <f t="shared" si="11"/>
        <v>12</v>
      </c>
      <c r="L166" s="134">
        <v>183</v>
      </c>
      <c r="M166" s="68">
        <v>215</v>
      </c>
      <c r="N166" s="94">
        <f t="shared" si="12"/>
        <v>16</v>
      </c>
      <c r="O166" s="68">
        <v>231</v>
      </c>
      <c r="P166" s="154">
        <v>0.12</v>
      </c>
      <c r="Q166" s="153">
        <v>16</v>
      </c>
      <c r="R166" s="153">
        <v>0</v>
      </c>
      <c r="S166" s="125">
        <v>0</v>
      </c>
      <c r="T166" s="68">
        <v>0</v>
      </c>
      <c r="U166" s="68">
        <v>0</v>
      </c>
      <c r="V166" s="68">
        <v>0</v>
      </c>
      <c r="W166" s="68">
        <v>0</v>
      </c>
      <c r="X166" s="68">
        <v>0</v>
      </c>
      <c r="Y166" s="68">
        <v>0</v>
      </c>
      <c r="Z166" s="125">
        <v>3.7</v>
      </c>
      <c r="AA166" s="68">
        <v>24.6</v>
      </c>
      <c r="AB166" s="68">
        <v>0.1</v>
      </c>
      <c r="AC166" s="68">
        <v>4.9000000000000004</v>
      </c>
      <c r="AD166" s="68">
        <v>78.2</v>
      </c>
      <c r="AE166" s="68">
        <v>47.4</v>
      </c>
      <c r="AF166" s="68">
        <v>631</v>
      </c>
      <c r="AG166" s="68">
        <v>3.1</v>
      </c>
      <c r="AH166" s="68">
        <v>30.1</v>
      </c>
      <c r="AI166" s="125">
        <v>0</v>
      </c>
      <c r="AJ166" s="68">
        <v>0</v>
      </c>
      <c r="AK166" s="127">
        <v>0.1</v>
      </c>
      <c r="AL166" s="68">
        <v>0.4</v>
      </c>
      <c r="AM166" s="128">
        <v>0.3</v>
      </c>
      <c r="AN166" s="129">
        <f t="shared" si="13"/>
        <v>84.36</v>
      </c>
      <c r="AO166" s="163">
        <f t="shared" si="14"/>
        <v>5.2725</v>
      </c>
    </row>
    <row r="167" spans="1:41" x14ac:dyDescent="0.3">
      <c r="A167" s="78" t="s">
        <v>269</v>
      </c>
      <c r="B167" s="50" t="s">
        <v>42</v>
      </c>
      <c r="C167" s="50" t="s">
        <v>35</v>
      </c>
      <c r="D167" s="50">
        <v>8</v>
      </c>
      <c r="E167" s="160"/>
      <c r="F167" s="52" t="s">
        <v>340</v>
      </c>
      <c r="G167" s="68">
        <v>170</v>
      </c>
      <c r="H167" s="94">
        <f t="shared" si="10"/>
        <v>-1</v>
      </c>
      <c r="I167" s="68">
        <v>169</v>
      </c>
      <c r="J167" s="133">
        <v>153</v>
      </c>
      <c r="K167" s="94">
        <f t="shared" si="11"/>
        <v>-8</v>
      </c>
      <c r="L167" s="134">
        <v>145</v>
      </c>
      <c r="M167" s="68">
        <v>120</v>
      </c>
      <c r="N167" s="94">
        <f t="shared" si="12"/>
        <v>-1</v>
      </c>
      <c r="O167" s="68">
        <v>119</v>
      </c>
      <c r="P167" s="154">
        <v>0.37</v>
      </c>
      <c r="Q167" s="153">
        <v>16</v>
      </c>
      <c r="R167" s="153">
        <v>0</v>
      </c>
      <c r="S167" s="125">
        <v>0</v>
      </c>
      <c r="T167" s="68">
        <v>0</v>
      </c>
      <c r="U167" s="68">
        <v>0</v>
      </c>
      <c r="V167" s="68">
        <v>0</v>
      </c>
      <c r="W167" s="68">
        <v>0</v>
      </c>
      <c r="X167" s="68">
        <v>0</v>
      </c>
      <c r="Y167" s="68">
        <v>0</v>
      </c>
      <c r="Z167" s="125">
        <v>51</v>
      </c>
      <c r="AA167" s="68">
        <v>235</v>
      </c>
      <c r="AB167" s="68">
        <v>1.6</v>
      </c>
      <c r="AC167" s="68">
        <v>14.4</v>
      </c>
      <c r="AD167" s="68">
        <v>51.9</v>
      </c>
      <c r="AE167" s="68">
        <v>39.799999999999997</v>
      </c>
      <c r="AF167" s="68">
        <v>324</v>
      </c>
      <c r="AG167" s="68">
        <v>1.4</v>
      </c>
      <c r="AH167" s="68">
        <v>16.7</v>
      </c>
      <c r="AI167" s="125">
        <v>303</v>
      </c>
      <c r="AJ167" s="68">
        <v>1</v>
      </c>
      <c r="AK167" s="127">
        <v>0.1</v>
      </c>
      <c r="AL167" s="68">
        <v>1.2</v>
      </c>
      <c r="AM167" s="128">
        <v>0.7</v>
      </c>
      <c r="AN167" s="129">
        <f t="shared" si="13"/>
        <v>78.7</v>
      </c>
      <c r="AO167" s="163">
        <f t="shared" si="14"/>
        <v>4.9187500000000002</v>
      </c>
    </row>
    <row r="168" spans="1:41" x14ac:dyDescent="0.3">
      <c r="A168" s="78" t="s">
        <v>399</v>
      </c>
      <c r="B168" s="50" t="s">
        <v>44</v>
      </c>
      <c r="C168" s="50" t="s">
        <v>20</v>
      </c>
      <c r="D168" s="50">
        <v>8</v>
      </c>
      <c r="E168" s="160"/>
      <c r="F168" s="52" t="s">
        <v>340</v>
      </c>
      <c r="G168" s="68">
        <v>168</v>
      </c>
      <c r="H168" s="94">
        <f t="shared" si="10"/>
        <v>0</v>
      </c>
      <c r="I168" s="68">
        <v>168</v>
      </c>
      <c r="J168" s="133">
        <v>173</v>
      </c>
      <c r="K168" s="94">
        <f t="shared" si="11"/>
        <v>1</v>
      </c>
      <c r="L168" s="134">
        <v>174</v>
      </c>
      <c r="M168" s="68">
        <v>198</v>
      </c>
      <c r="N168" s="94">
        <f t="shared" si="12"/>
        <v>10</v>
      </c>
      <c r="O168" s="68">
        <v>208</v>
      </c>
      <c r="P168" s="154">
        <v>0.12</v>
      </c>
      <c r="Q168" s="153">
        <v>16</v>
      </c>
      <c r="R168" s="153">
        <v>0</v>
      </c>
      <c r="S168" s="125">
        <v>333</v>
      </c>
      <c r="T168" s="68">
        <v>173</v>
      </c>
      <c r="U168" s="68">
        <v>3762</v>
      </c>
      <c r="V168" s="68">
        <v>19.100000000000001</v>
      </c>
      <c r="W168" s="68">
        <v>15.6</v>
      </c>
      <c r="X168" s="68">
        <v>50.1</v>
      </c>
      <c r="Y168" s="68">
        <v>183</v>
      </c>
      <c r="Z168" s="125">
        <v>62.4</v>
      </c>
      <c r="AA168" s="68">
        <v>373</v>
      </c>
      <c r="AB168" s="68">
        <v>1.5</v>
      </c>
      <c r="AC168" s="68">
        <v>20.6</v>
      </c>
      <c r="AD168" s="68">
        <v>0</v>
      </c>
      <c r="AE168" s="68">
        <v>0</v>
      </c>
      <c r="AF168" s="68">
        <v>0</v>
      </c>
      <c r="AG168" s="68">
        <v>0</v>
      </c>
      <c r="AH168" s="68">
        <v>0</v>
      </c>
      <c r="AI168" s="125">
        <v>0</v>
      </c>
      <c r="AJ168" s="68">
        <v>0</v>
      </c>
      <c r="AK168" s="127">
        <v>0.5</v>
      </c>
      <c r="AL168" s="68">
        <v>8.4</v>
      </c>
      <c r="AM168" s="128">
        <v>5</v>
      </c>
      <c r="AN168" s="129">
        <f t="shared" si="13"/>
        <v>248.57999999999998</v>
      </c>
      <c r="AO168" s="163">
        <f t="shared" si="14"/>
        <v>15.536249999999999</v>
      </c>
    </row>
    <row r="169" spans="1:41" x14ac:dyDescent="0.3">
      <c r="A169" s="78" t="s">
        <v>400</v>
      </c>
      <c r="B169" s="50" t="s">
        <v>44</v>
      </c>
      <c r="C169" s="50" t="s">
        <v>10</v>
      </c>
      <c r="D169" s="50">
        <v>6</v>
      </c>
      <c r="E169" s="160"/>
      <c r="F169" s="52" t="s">
        <v>340</v>
      </c>
      <c r="G169" s="68">
        <v>154</v>
      </c>
      <c r="H169" s="94">
        <f t="shared" si="10"/>
        <v>-2</v>
      </c>
      <c r="I169" s="68">
        <v>152</v>
      </c>
      <c r="J169" s="133">
        <v>161</v>
      </c>
      <c r="K169" s="94">
        <f t="shared" si="11"/>
        <v>-8</v>
      </c>
      <c r="L169" s="134">
        <v>153</v>
      </c>
      <c r="M169" s="68">
        <v>175</v>
      </c>
      <c r="N169" s="94">
        <f t="shared" si="12"/>
        <v>7</v>
      </c>
      <c r="O169" s="68">
        <v>182</v>
      </c>
      <c r="P169" s="154">
        <v>0.21</v>
      </c>
      <c r="Q169" s="153">
        <v>16</v>
      </c>
      <c r="R169" s="153">
        <v>0</v>
      </c>
      <c r="S169" s="125">
        <v>357</v>
      </c>
      <c r="T169" s="68">
        <v>184</v>
      </c>
      <c r="U169" s="68">
        <v>4094</v>
      </c>
      <c r="V169" s="68">
        <v>18.7</v>
      </c>
      <c r="W169" s="68">
        <v>13.7</v>
      </c>
      <c r="X169" s="68">
        <v>34.299999999999997</v>
      </c>
      <c r="Y169" s="68">
        <v>198</v>
      </c>
      <c r="Z169" s="125">
        <v>33.5</v>
      </c>
      <c r="AA169" s="68">
        <v>111</v>
      </c>
      <c r="AB169" s="68">
        <v>0.9</v>
      </c>
      <c r="AC169" s="68">
        <v>8.8000000000000007</v>
      </c>
      <c r="AD169" s="68">
        <v>0</v>
      </c>
      <c r="AE169" s="68">
        <v>0</v>
      </c>
      <c r="AF169" s="68">
        <v>0</v>
      </c>
      <c r="AG169" s="68">
        <v>0</v>
      </c>
      <c r="AH169" s="68">
        <v>0</v>
      </c>
      <c r="AI169" s="125">
        <v>0</v>
      </c>
      <c r="AJ169" s="68">
        <v>0</v>
      </c>
      <c r="AK169" s="127">
        <v>0.5</v>
      </c>
      <c r="AL169" s="68">
        <v>9.1</v>
      </c>
      <c r="AM169" s="128">
        <v>5.3</v>
      </c>
      <c r="AN169" s="129">
        <f t="shared" si="13"/>
        <v>231.76000000000002</v>
      </c>
      <c r="AO169" s="163">
        <f t="shared" si="14"/>
        <v>14.485000000000001</v>
      </c>
    </row>
    <row r="170" spans="1:41" x14ac:dyDescent="0.3">
      <c r="A170" s="78" t="s">
        <v>401</v>
      </c>
      <c r="B170" s="50" t="s">
        <v>42</v>
      </c>
      <c r="C170" s="50" t="s">
        <v>34</v>
      </c>
      <c r="D170" s="50">
        <v>9</v>
      </c>
      <c r="E170" s="160"/>
      <c r="F170" s="52" t="s">
        <v>340</v>
      </c>
      <c r="G170" s="68">
        <v>177</v>
      </c>
      <c r="H170" s="94">
        <f t="shared" si="10"/>
        <v>3</v>
      </c>
      <c r="I170" s="68">
        <v>180</v>
      </c>
      <c r="J170" s="133">
        <v>150</v>
      </c>
      <c r="K170" s="94">
        <f t="shared" si="11"/>
        <v>-13</v>
      </c>
      <c r="L170" s="134">
        <v>137</v>
      </c>
      <c r="M170" s="68">
        <v>152</v>
      </c>
      <c r="N170" s="94">
        <f t="shared" si="12"/>
        <v>-7</v>
      </c>
      <c r="O170" s="68">
        <v>145</v>
      </c>
      <c r="P170" s="154">
        <v>0.27</v>
      </c>
      <c r="Q170" s="153">
        <v>16</v>
      </c>
      <c r="R170" s="153">
        <v>0</v>
      </c>
      <c r="S170" s="125">
        <v>0</v>
      </c>
      <c r="T170" s="68">
        <v>0</v>
      </c>
      <c r="U170" s="68">
        <v>0</v>
      </c>
      <c r="V170" s="68">
        <v>0</v>
      </c>
      <c r="W170" s="68">
        <v>0</v>
      </c>
      <c r="X170" s="68">
        <v>0</v>
      </c>
      <c r="Y170" s="68">
        <v>0</v>
      </c>
      <c r="Z170" s="125">
        <v>86</v>
      </c>
      <c r="AA170" s="68">
        <v>340</v>
      </c>
      <c r="AB170" s="68">
        <v>3.7</v>
      </c>
      <c r="AC170" s="68">
        <v>19.100000000000001</v>
      </c>
      <c r="AD170" s="68">
        <v>19.8</v>
      </c>
      <c r="AE170" s="68">
        <v>15.4</v>
      </c>
      <c r="AF170" s="68">
        <v>113</v>
      </c>
      <c r="AG170" s="68">
        <v>0.6</v>
      </c>
      <c r="AH170" s="68">
        <v>7.5</v>
      </c>
      <c r="AI170" s="125">
        <v>942</v>
      </c>
      <c r="AJ170" s="68">
        <v>1.2</v>
      </c>
      <c r="AK170" s="127">
        <v>0.1</v>
      </c>
      <c r="AL170" s="68">
        <v>2.1</v>
      </c>
      <c r="AM170" s="128">
        <v>1.3</v>
      </c>
      <c r="AN170" s="129">
        <f t="shared" si="13"/>
        <v>75.900000000000006</v>
      </c>
      <c r="AO170" s="163">
        <f t="shared" si="14"/>
        <v>4.7437500000000004</v>
      </c>
    </row>
    <row r="171" spans="1:41" x14ac:dyDescent="0.3">
      <c r="A171" s="78" t="s">
        <v>335</v>
      </c>
      <c r="B171" s="50" t="s">
        <v>42</v>
      </c>
      <c r="C171" s="50" t="s">
        <v>25</v>
      </c>
      <c r="D171" s="50">
        <v>4</v>
      </c>
      <c r="E171" s="160"/>
      <c r="F171" s="52" t="s">
        <v>340</v>
      </c>
      <c r="G171" s="68">
        <v>300</v>
      </c>
      <c r="H171" s="94">
        <f t="shared" si="10"/>
        <v>0</v>
      </c>
      <c r="I171" s="68">
        <v>300</v>
      </c>
      <c r="J171" s="133">
        <v>201</v>
      </c>
      <c r="K171" s="94">
        <f t="shared" si="11"/>
        <v>-6</v>
      </c>
      <c r="L171" s="134">
        <v>195</v>
      </c>
      <c r="M171" s="68">
        <v>185</v>
      </c>
      <c r="N171" s="94">
        <f t="shared" si="12"/>
        <v>-9</v>
      </c>
      <c r="O171" s="68">
        <v>176</v>
      </c>
      <c r="P171" s="154">
        <v>0</v>
      </c>
      <c r="Q171" s="153">
        <v>0</v>
      </c>
      <c r="R171" s="153">
        <v>0</v>
      </c>
      <c r="S171" s="125">
        <v>0</v>
      </c>
      <c r="T171" s="68">
        <v>0</v>
      </c>
      <c r="U171" s="68">
        <v>0</v>
      </c>
      <c r="V171" s="68">
        <v>0</v>
      </c>
      <c r="W171" s="68">
        <v>0</v>
      </c>
      <c r="X171" s="68">
        <v>0</v>
      </c>
      <c r="Y171" s="68">
        <v>0</v>
      </c>
      <c r="Z171" s="125">
        <v>0</v>
      </c>
      <c r="AA171" s="68">
        <v>0</v>
      </c>
      <c r="AB171" s="68">
        <v>0</v>
      </c>
      <c r="AC171" s="68">
        <v>0</v>
      </c>
      <c r="AD171" s="68">
        <v>0</v>
      </c>
      <c r="AE171" s="68">
        <v>0</v>
      </c>
      <c r="AF171" s="68">
        <v>0</v>
      </c>
      <c r="AG171" s="68">
        <v>0</v>
      </c>
      <c r="AH171" s="68">
        <v>0</v>
      </c>
      <c r="AI171" s="125">
        <v>0</v>
      </c>
      <c r="AJ171" s="68">
        <v>0</v>
      </c>
      <c r="AK171" s="127">
        <v>0</v>
      </c>
      <c r="AL171" s="68">
        <v>0</v>
      </c>
      <c r="AM171" s="128">
        <v>0</v>
      </c>
      <c r="AN171" s="129">
        <f t="shared" si="13"/>
        <v>0</v>
      </c>
      <c r="AO171" s="163" t="str">
        <f t="shared" si="14"/>
        <v>-</v>
      </c>
    </row>
    <row r="172" spans="1:41" x14ac:dyDescent="0.3">
      <c r="A172" s="78" t="s">
        <v>276</v>
      </c>
      <c r="B172" s="50" t="s">
        <v>42</v>
      </c>
      <c r="C172" s="50" t="s">
        <v>26</v>
      </c>
      <c r="D172" s="50">
        <v>11</v>
      </c>
      <c r="E172" s="160"/>
      <c r="F172" s="52" t="s">
        <v>340</v>
      </c>
      <c r="G172" s="68">
        <v>1848</v>
      </c>
      <c r="H172" s="94">
        <f t="shared" si="10"/>
        <v>-1677</v>
      </c>
      <c r="I172" s="68">
        <v>171</v>
      </c>
      <c r="J172" s="133">
        <v>190</v>
      </c>
      <c r="K172" s="94">
        <f t="shared" si="11"/>
        <v>7</v>
      </c>
      <c r="L172" s="134">
        <v>197</v>
      </c>
      <c r="M172" s="68">
        <v>212</v>
      </c>
      <c r="N172" s="94">
        <f t="shared" si="12"/>
        <v>-9</v>
      </c>
      <c r="O172" s="68">
        <v>203</v>
      </c>
      <c r="P172" s="154">
        <v>0.27</v>
      </c>
      <c r="Q172" s="153">
        <v>16</v>
      </c>
      <c r="R172" s="153">
        <v>0</v>
      </c>
      <c r="S172" s="125">
        <v>0</v>
      </c>
      <c r="T172" s="68">
        <v>0</v>
      </c>
      <c r="U172" s="68">
        <v>0</v>
      </c>
      <c r="V172" s="68">
        <v>0</v>
      </c>
      <c r="W172" s="68">
        <v>0</v>
      </c>
      <c r="X172" s="68">
        <v>0</v>
      </c>
      <c r="Y172" s="68">
        <v>0</v>
      </c>
      <c r="Z172" s="125">
        <v>83.3</v>
      </c>
      <c r="AA172" s="68">
        <v>383</v>
      </c>
      <c r="AB172" s="68">
        <v>1.3</v>
      </c>
      <c r="AC172" s="68">
        <v>21</v>
      </c>
      <c r="AD172" s="68">
        <v>9.9</v>
      </c>
      <c r="AE172" s="68">
        <v>7.8</v>
      </c>
      <c r="AF172" s="68">
        <v>63.9</v>
      </c>
      <c r="AG172" s="68">
        <v>0.3</v>
      </c>
      <c r="AH172" s="68">
        <v>5.4</v>
      </c>
      <c r="AI172" s="125">
        <v>0</v>
      </c>
      <c r="AJ172" s="68">
        <v>0</v>
      </c>
      <c r="AK172" s="127">
        <v>0</v>
      </c>
      <c r="AL172" s="68">
        <v>0.9</v>
      </c>
      <c r="AM172" s="128">
        <v>0.5</v>
      </c>
      <c r="AN172" s="129">
        <f t="shared" si="13"/>
        <v>53.289999999999992</v>
      </c>
      <c r="AO172" s="163">
        <f t="shared" si="14"/>
        <v>3.3306249999999995</v>
      </c>
    </row>
    <row r="173" spans="1:41" x14ac:dyDescent="0.3">
      <c r="A173" s="78" t="s">
        <v>332</v>
      </c>
      <c r="B173" s="50" t="s">
        <v>45</v>
      </c>
      <c r="C173" s="50" t="s">
        <v>12</v>
      </c>
      <c r="D173" s="50">
        <v>10</v>
      </c>
      <c r="E173" s="160"/>
      <c r="F173" s="52" t="s">
        <v>340</v>
      </c>
      <c r="G173" s="68">
        <v>174</v>
      </c>
      <c r="H173" s="94">
        <f t="shared" si="10"/>
        <v>2</v>
      </c>
      <c r="I173" s="68">
        <v>176</v>
      </c>
      <c r="J173" s="133">
        <v>152</v>
      </c>
      <c r="K173" s="94">
        <f t="shared" si="11"/>
        <v>-3</v>
      </c>
      <c r="L173" s="134">
        <v>149</v>
      </c>
      <c r="M173" s="68">
        <v>160</v>
      </c>
      <c r="N173" s="94">
        <f t="shared" si="12"/>
        <v>-6</v>
      </c>
      <c r="O173" s="68">
        <v>154</v>
      </c>
      <c r="P173" s="154">
        <v>0.32</v>
      </c>
      <c r="Q173" s="153">
        <v>16</v>
      </c>
      <c r="R173" s="153">
        <v>0</v>
      </c>
      <c r="S173" s="125">
        <v>0</v>
      </c>
      <c r="T173" s="68">
        <v>0</v>
      </c>
      <c r="U173" s="68">
        <v>0</v>
      </c>
      <c r="V173" s="68">
        <v>0</v>
      </c>
      <c r="W173" s="68">
        <v>0</v>
      </c>
      <c r="X173" s="68">
        <v>0</v>
      </c>
      <c r="Y173" s="68">
        <v>0</v>
      </c>
      <c r="Z173" s="125">
        <v>0</v>
      </c>
      <c r="AA173" s="68">
        <v>0</v>
      </c>
      <c r="AB173" s="68">
        <v>0</v>
      </c>
      <c r="AC173" s="68">
        <v>0</v>
      </c>
      <c r="AD173" s="68">
        <v>63.3</v>
      </c>
      <c r="AE173" s="68">
        <v>39.4</v>
      </c>
      <c r="AF173" s="68">
        <v>475</v>
      </c>
      <c r="AG173" s="68">
        <v>5.3</v>
      </c>
      <c r="AH173" s="68">
        <v>23.3</v>
      </c>
      <c r="AI173" s="125">
        <v>0</v>
      </c>
      <c r="AJ173" s="68">
        <v>0</v>
      </c>
      <c r="AK173" s="127">
        <v>0.1</v>
      </c>
      <c r="AL173" s="68">
        <v>0.2</v>
      </c>
      <c r="AM173" s="128">
        <v>0.1</v>
      </c>
      <c r="AN173" s="129">
        <f t="shared" si="13"/>
        <v>79.3</v>
      </c>
      <c r="AO173" s="163">
        <f t="shared" si="14"/>
        <v>4.9562499999999998</v>
      </c>
    </row>
    <row r="174" spans="1:41" x14ac:dyDescent="0.3">
      <c r="A174" s="78" t="s">
        <v>402</v>
      </c>
      <c r="B174" s="50" t="s">
        <v>43</v>
      </c>
      <c r="C174" s="50" t="s">
        <v>30</v>
      </c>
      <c r="D174" s="50">
        <v>11</v>
      </c>
      <c r="E174" s="160"/>
      <c r="F174" s="52" t="s">
        <v>340</v>
      </c>
      <c r="G174" s="68">
        <v>1885</v>
      </c>
      <c r="H174" s="94">
        <f t="shared" si="10"/>
        <v>-1585</v>
      </c>
      <c r="I174" s="68">
        <v>300</v>
      </c>
      <c r="J174" s="133">
        <v>238</v>
      </c>
      <c r="K174" s="94">
        <f t="shared" si="11"/>
        <v>-11</v>
      </c>
      <c r="L174" s="134">
        <v>227</v>
      </c>
      <c r="M174" s="68">
        <v>300</v>
      </c>
      <c r="N174" s="94">
        <f t="shared" si="12"/>
        <v>-68</v>
      </c>
      <c r="O174" s="68">
        <v>232</v>
      </c>
      <c r="P174" s="154">
        <v>0.01</v>
      </c>
      <c r="Q174" s="153">
        <v>0</v>
      </c>
      <c r="R174" s="153">
        <v>0</v>
      </c>
      <c r="S174" s="125">
        <v>0</v>
      </c>
      <c r="T174" s="68">
        <v>0</v>
      </c>
      <c r="U174" s="68">
        <v>0</v>
      </c>
      <c r="V174" s="68">
        <v>0</v>
      </c>
      <c r="W174" s="68">
        <v>0</v>
      </c>
      <c r="X174" s="68">
        <v>0</v>
      </c>
      <c r="Y174" s="68">
        <v>0</v>
      </c>
      <c r="Z174" s="125">
        <v>0</v>
      </c>
      <c r="AA174" s="68">
        <v>0</v>
      </c>
      <c r="AB174" s="68">
        <v>0</v>
      </c>
      <c r="AC174" s="68">
        <v>0</v>
      </c>
      <c r="AD174" s="68">
        <v>0</v>
      </c>
      <c r="AE174" s="68">
        <v>0</v>
      </c>
      <c r="AF174" s="68">
        <v>0</v>
      </c>
      <c r="AG174" s="68">
        <v>0</v>
      </c>
      <c r="AH174" s="68">
        <v>0</v>
      </c>
      <c r="AI174" s="125">
        <v>0</v>
      </c>
      <c r="AJ174" s="68">
        <v>0</v>
      </c>
      <c r="AK174" s="127">
        <v>0</v>
      </c>
      <c r="AL174" s="68">
        <v>0</v>
      </c>
      <c r="AM174" s="128">
        <v>0</v>
      </c>
      <c r="AN174" s="129">
        <f t="shared" si="13"/>
        <v>0</v>
      </c>
      <c r="AO174" s="163" t="str">
        <f t="shared" si="14"/>
        <v>-</v>
      </c>
    </row>
    <row r="175" spans="1:41" x14ac:dyDescent="0.3">
      <c r="A175" s="78" t="s">
        <v>259</v>
      </c>
      <c r="B175" s="50" t="s">
        <v>43</v>
      </c>
      <c r="C175" s="50" t="s">
        <v>22</v>
      </c>
      <c r="D175" s="50">
        <v>9</v>
      </c>
      <c r="E175" s="160"/>
      <c r="F175" s="52" t="s">
        <v>340</v>
      </c>
      <c r="G175" s="68">
        <v>164</v>
      </c>
      <c r="H175" s="94">
        <f t="shared" si="10"/>
        <v>-2</v>
      </c>
      <c r="I175" s="68">
        <v>162</v>
      </c>
      <c r="J175" s="133">
        <v>181</v>
      </c>
      <c r="K175" s="94">
        <f t="shared" si="11"/>
        <v>7</v>
      </c>
      <c r="L175" s="134">
        <v>188</v>
      </c>
      <c r="M175" s="68">
        <v>179</v>
      </c>
      <c r="N175" s="94">
        <f t="shared" si="12"/>
        <v>-6</v>
      </c>
      <c r="O175" s="68">
        <v>173</v>
      </c>
      <c r="P175" s="154">
        <v>0.13</v>
      </c>
      <c r="Q175" s="153">
        <v>16</v>
      </c>
      <c r="R175" s="153">
        <v>0</v>
      </c>
      <c r="S175" s="125">
        <v>0</v>
      </c>
      <c r="T175" s="68">
        <v>0</v>
      </c>
      <c r="U175" s="68">
        <v>0</v>
      </c>
      <c r="V175" s="68">
        <v>0</v>
      </c>
      <c r="W175" s="68">
        <v>0</v>
      </c>
      <c r="X175" s="68">
        <v>0</v>
      </c>
      <c r="Y175" s="68">
        <v>0</v>
      </c>
      <c r="Z175" s="125">
        <v>0</v>
      </c>
      <c r="AA175" s="68">
        <v>0</v>
      </c>
      <c r="AB175" s="68">
        <v>0</v>
      </c>
      <c r="AC175" s="68">
        <v>0</v>
      </c>
      <c r="AD175" s="68">
        <v>61.7</v>
      </c>
      <c r="AE175" s="68">
        <v>35</v>
      </c>
      <c r="AF175" s="68">
        <v>447</v>
      </c>
      <c r="AG175" s="68">
        <v>2.6</v>
      </c>
      <c r="AH175" s="68">
        <v>22.1</v>
      </c>
      <c r="AI175" s="125">
        <v>202</v>
      </c>
      <c r="AJ175" s="68">
        <v>0.4</v>
      </c>
      <c r="AK175" s="127">
        <v>0.1</v>
      </c>
      <c r="AL175" s="68">
        <v>0.5</v>
      </c>
      <c r="AM175" s="128">
        <v>0.3</v>
      </c>
      <c r="AN175" s="129">
        <f t="shared" si="13"/>
        <v>62.300000000000004</v>
      </c>
      <c r="AO175" s="163">
        <f t="shared" si="14"/>
        <v>3.8937500000000003</v>
      </c>
    </row>
    <row r="176" spans="1:41" x14ac:dyDescent="0.3">
      <c r="A176" s="78" t="s">
        <v>264</v>
      </c>
      <c r="B176" s="50" t="s">
        <v>42</v>
      </c>
      <c r="C176" s="50" t="s">
        <v>38</v>
      </c>
      <c r="D176" s="50">
        <v>8</v>
      </c>
      <c r="E176" s="160"/>
      <c r="F176" s="52" t="s">
        <v>340</v>
      </c>
      <c r="G176" s="68">
        <v>184</v>
      </c>
      <c r="H176" s="94">
        <f t="shared" si="10"/>
        <v>3</v>
      </c>
      <c r="I176" s="68">
        <v>187</v>
      </c>
      <c r="J176" s="133">
        <v>300</v>
      </c>
      <c r="K176" s="94">
        <f t="shared" si="11"/>
        <v>-149</v>
      </c>
      <c r="L176" s="134">
        <v>151</v>
      </c>
      <c r="M176" s="68">
        <v>300</v>
      </c>
      <c r="N176" s="94">
        <f t="shared" si="12"/>
        <v>-160</v>
      </c>
      <c r="O176" s="68">
        <v>140</v>
      </c>
      <c r="P176" s="154">
        <v>0.15</v>
      </c>
      <c r="Q176" s="153">
        <v>0</v>
      </c>
      <c r="R176" s="153">
        <v>0</v>
      </c>
      <c r="S176" s="125">
        <v>0</v>
      </c>
      <c r="T176" s="68">
        <v>0</v>
      </c>
      <c r="U176" s="68">
        <v>0</v>
      </c>
      <c r="V176" s="68">
        <v>0</v>
      </c>
      <c r="W176" s="68">
        <v>0</v>
      </c>
      <c r="X176" s="68">
        <v>0</v>
      </c>
      <c r="Y176" s="68">
        <v>0</v>
      </c>
      <c r="Z176" s="125">
        <v>0</v>
      </c>
      <c r="AA176" s="68">
        <v>0</v>
      </c>
      <c r="AB176" s="68">
        <v>0</v>
      </c>
      <c r="AC176" s="68">
        <v>0</v>
      </c>
      <c r="AD176" s="68">
        <v>0</v>
      </c>
      <c r="AE176" s="68">
        <v>0</v>
      </c>
      <c r="AF176" s="68">
        <v>0</v>
      </c>
      <c r="AG176" s="68">
        <v>0</v>
      </c>
      <c r="AH176" s="68">
        <v>0</v>
      </c>
      <c r="AI176" s="125">
        <v>0</v>
      </c>
      <c r="AJ176" s="68">
        <v>0</v>
      </c>
      <c r="AK176" s="127">
        <v>0</v>
      </c>
      <c r="AL176" s="68">
        <v>0</v>
      </c>
      <c r="AM176" s="128">
        <v>0</v>
      </c>
      <c r="AN176" s="129">
        <f t="shared" si="13"/>
        <v>0</v>
      </c>
      <c r="AO176" s="163" t="str">
        <f t="shared" si="14"/>
        <v>-</v>
      </c>
    </row>
    <row r="177" spans="1:41" x14ac:dyDescent="0.3">
      <c r="A177" s="78" t="s">
        <v>303</v>
      </c>
      <c r="B177" s="50" t="s">
        <v>43</v>
      </c>
      <c r="C177" s="50" t="s">
        <v>32</v>
      </c>
      <c r="D177" s="50">
        <v>5</v>
      </c>
      <c r="E177" s="160"/>
      <c r="F177" s="52" t="s">
        <v>340</v>
      </c>
      <c r="G177" s="68">
        <v>196</v>
      </c>
      <c r="H177" s="94">
        <f t="shared" si="10"/>
        <v>4</v>
      </c>
      <c r="I177" s="68">
        <v>200</v>
      </c>
      <c r="J177" s="133">
        <v>223</v>
      </c>
      <c r="K177" s="94">
        <f t="shared" si="11"/>
        <v>77</v>
      </c>
      <c r="L177" s="134">
        <v>300</v>
      </c>
      <c r="M177" s="68">
        <v>308</v>
      </c>
      <c r="N177" s="94">
        <f t="shared" si="12"/>
        <v>-8</v>
      </c>
      <c r="O177" s="68">
        <v>300</v>
      </c>
      <c r="P177" s="154">
        <v>0.06</v>
      </c>
      <c r="Q177" s="153">
        <v>16</v>
      </c>
      <c r="R177" s="153">
        <v>0</v>
      </c>
      <c r="S177" s="125">
        <v>0</v>
      </c>
      <c r="T177" s="68">
        <v>0</v>
      </c>
      <c r="U177" s="68">
        <v>0</v>
      </c>
      <c r="V177" s="68">
        <v>0</v>
      </c>
      <c r="W177" s="68">
        <v>0</v>
      </c>
      <c r="X177" s="68">
        <v>0</v>
      </c>
      <c r="Y177" s="68">
        <v>0</v>
      </c>
      <c r="Z177" s="125">
        <v>0</v>
      </c>
      <c r="AA177" s="68">
        <v>0</v>
      </c>
      <c r="AB177" s="68">
        <v>0</v>
      </c>
      <c r="AC177" s="68">
        <v>0</v>
      </c>
      <c r="AD177" s="68">
        <v>58.6</v>
      </c>
      <c r="AE177" s="68">
        <v>39.1</v>
      </c>
      <c r="AF177" s="68">
        <v>544</v>
      </c>
      <c r="AG177" s="68">
        <v>3.3</v>
      </c>
      <c r="AH177" s="68">
        <v>26.3</v>
      </c>
      <c r="AI177" s="125">
        <v>0</v>
      </c>
      <c r="AJ177" s="68">
        <v>0</v>
      </c>
      <c r="AK177" s="127">
        <v>0.1</v>
      </c>
      <c r="AL177" s="68">
        <v>0.5</v>
      </c>
      <c r="AM177" s="128">
        <v>0.3</v>
      </c>
      <c r="AN177" s="129">
        <f t="shared" si="13"/>
        <v>73.8</v>
      </c>
      <c r="AO177" s="163">
        <f t="shared" si="14"/>
        <v>4.6124999999999998</v>
      </c>
    </row>
    <row r="178" spans="1:41" x14ac:dyDescent="0.3">
      <c r="A178" s="78" t="s">
        <v>403</v>
      </c>
      <c r="B178" s="50" t="s">
        <v>43</v>
      </c>
      <c r="C178" s="50" t="s">
        <v>12</v>
      </c>
      <c r="D178" s="50">
        <v>10</v>
      </c>
      <c r="E178" s="160"/>
      <c r="F178" s="52" t="s">
        <v>340</v>
      </c>
      <c r="G178" s="68">
        <v>158</v>
      </c>
      <c r="H178" s="94">
        <f t="shared" si="10"/>
        <v>-2</v>
      </c>
      <c r="I178" s="68">
        <v>156</v>
      </c>
      <c r="J178" s="133">
        <v>177</v>
      </c>
      <c r="K178" s="94">
        <f t="shared" si="11"/>
        <v>7</v>
      </c>
      <c r="L178" s="134">
        <v>184</v>
      </c>
      <c r="M178" s="68">
        <v>201</v>
      </c>
      <c r="N178" s="94">
        <f t="shared" si="12"/>
        <v>-8</v>
      </c>
      <c r="O178" s="68">
        <v>193</v>
      </c>
      <c r="P178" s="154">
        <v>0.13</v>
      </c>
      <c r="Q178" s="153">
        <v>16</v>
      </c>
      <c r="R178" s="153">
        <v>0</v>
      </c>
      <c r="S178" s="125">
        <v>0</v>
      </c>
      <c r="T178" s="68">
        <v>0</v>
      </c>
      <c r="U178" s="68">
        <v>0</v>
      </c>
      <c r="V178" s="68">
        <v>0</v>
      </c>
      <c r="W178" s="68">
        <v>0</v>
      </c>
      <c r="X178" s="68">
        <v>0</v>
      </c>
      <c r="Y178" s="68">
        <v>0</v>
      </c>
      <c r="Z178" s="125">
        <v>3.9</v>
      </c>
      <c r="AA178" s="68">
        <v>25.7</v>
      </c>
      <c r="AB178" s="68">
        <v>0.1</v>
      </c>
      <c r="AC178" s="68">
        <v>5</v>
      </c>
      <c r="AD178" s="68">
        <v>57.5</v>
      </c>
      <c r="AE178" s="68">
        <v>36.799999999999997</v>
      </c>
      <c r="AF178" s="68">
        <v>449</v>
      </c>
      <c r="AG178" s="68">
        <v>3.4</v>
      </c>
      <c r="AH178" s="68">
        <v>22.2</v>
      </c>
      <c r="AI178" s="125">
        <v>516</v>
      </c>
      <c r="AJ178" s="68">
        <v>0.9</v>
      </c>
      <c r="AK178" s="127">
        <v>0.1</v>
      </c>
      <c r="AL178" s="68">
        <v>0.5</v>
      </c>
      <c r="AM178" s="128">
        <v>0.3</v>
      </c>
      <c r="AN178" s="129">
        <f t="shared" si="13"/>
        <v>73.470000000000013</v>
      </c>
      <c r="AO178" s="163">
        <f t="shared" si="14"/>
        <v>4.5918750000000008</v>
      </c>
    </row>
    <row r="179" spans="1:41" x14ac:dyDescent="0.3">
      <c r="A179" s="78" t="s">
        <v>301</v>
      </c>
      <c r="B179" s="50" t="s">
        <v>44</v>
      </c>
      <c r="C179" s="50" t="s">
        <v>34</v>
      </c>
      <c r="D179" s="50">
        <v>9</v>
      </c>
      <c r="E179" s="160"/>
      <c r="F179" s="52" t="s">
        <v>340</v>
      </c>
      <c r="G179" s="68">
        <v>165</v>
      </c>
      <c r="H179" s="94">
        <f t="shared" si="10"/>
        <v>-5</v>
      </c>
      <c r="I179" s="68">
        <v>160</v>
      </c>
      <c r="J179" s="133">
        <v>154</v>
      </c>
      <c r="K179" s="94">
        <f t="shared" si="11"/>
        <v>5</v>
      </c>
      <c r="L179" s="134">
        <v>159</v>
      </c>
      <c r="M179" s="68">
        <v>184</v>
      </c>
      <c r="N179" s="94">
        <f t="shared" si="12"/>
        <v>13</v>
      </c>
      <c r="O179" s="68">
        <v>197</v>
      </c>
      <c r="P179" s="154">
        <v>0.19</v>
      </c>
      <c r="Q179" s="153">
        <v>16</v>
      </c>
      <c r="R179" s="153">
        <v>0</v>
      </c>
      <c r="S179" s="125">
        <v>332</v>
      </c>
      <c r="T179" s="68">
        <v>150</v>
      </c>
      <c r="U179" s="68">
        <v>3559</v>
      </c>
      <c r="V179" s="68">
        <v>21.5</v>
      </c>
      <c r="W179" s="68">
        <v>9.6</v>
      </c>
      <c r="X179" s="68">
        <v>47.6</v>
      </c>
      <c r="Y179" s="68">
        <v>173</v>
      </c>
      <c r="Z179" s="125">
        <v>53.8</v>
      </c>
      <c r="AA179" s="68">
        <v>275</v>
      </c>
      <c r="AB179" s="68">
        <v>1.7</v>
      </c>
      <c r="AC179" s="68">
        <v>16.2</v>
      </c>
      <c r="AD179" s="68">
        <v>0</v>
      </c>
      <c r="AE179" s="68">
        <v>0</v>
      </c>
      <c r="AF179" s="68">
        <v>0</v>
      </c>
      <c r="AG179" s="68">
        <v>0</v>
      </c>
      <c r="AH179" s="68">
        <v>0</v>
      </c>
      <c r="AI179" s="125">
        <v>0</v>
      </c>
      <c r="AJ179" s="68">
        <v>0</v>
      </c>
      <c r="AK179" s="127">
        <v>0.6</v>
      </c>
      <c r="AL179" s="68">
        <v>6.1</v>
      </c>
      <c r="AM179" s="128">
        <v>3.6</v>
      </c>
      <c r="AN179" s="129">
        <f t="shared" si="13"/>
        <v>250.46000000000004</v>
      </c>
      <c r="AO179" s="163">
        <f t="shared" si="14"/>
        <v>15.653750000000002</v>
      </c>
    </row>
    <row r="180" spans="1:41" x14ac:dyDescent="0.3">
      <c r="A180" s="78" t="s">
        <v>290</v>
      </c>
      <c r="B180" s="50" t="s">
        <v>45</v>
      </c>
      <c r="C180" s="50" t="s">
        <v>38</v>
      </c>
      <c r="D180" s="50">
        <v>8</v>
      </c>
      <c r="E180" s="160"/>
      <c r="F180" s="52" t="s">
        <v>340</v>
      </c>
      <c r="G180" s="68">
        <v>171</v>
      </c>
      <c r="H180" s="94">
        <f t="shared" si="10"/>
        <v>6</v>
      </c>
      <c r="I180" s="68">
        <v>177</v>
      </c>
      <c r="J180" s="133">
        <v>160</v>
      </c>
      <c r="K180" s="94">
        <f t="shared" si="11"/>
        <v>1</v>
      </c>
      <c r="L180" s="134">
        <v>161</v>
      </c>
      <c r="M180" s="68">
        <v>122</v>
      </c>
      <c r="N180" s="94">
        <f t="shared" si="12"/>
        <v>8</v>
      </c>
      <c r="O180" s="68">
        <v>130</v>
      </c>
      <c r="P180" s="154">
        <v>0.18</v>
      </c>
      <c r="Q180" s="153">
        <v>16</v>
      </c>
      <c r="R180" s="153">
        <v>0</v>
      </c>
      <c r="S180" s="125">
        <v>0</v>
      </c>
      <c r="T180" s="68">
        <v>0</v>
      </c>
      <c r="U180" s="68">
        <v>0</v>
      </c>
      <c r="V180" s="68">
        <v>0</v>
      </c>
      <c r="W180" s="68">
        <v>0</v>
      </c>
      <c r="X180" s="68">
        <v>0</v>
      </c>
      <c r="Y180" s="68">
        <v>0</v>
      </c>
      <c r="Z180" s="125">
        <v>0</v>
      </c>
      <c r="AA180" s="68">
        <v>0</v>
      </c>
      <c r="AB180" s="68">
        <v>0</v>
      </c>
      <c r="AC180" s="68">
        <v>0</v>
      </c>
      <c r="AD180" s="68">
        <v>79</v>
      </c>
      <c r="AE180" s="68">
        <v>50.2</v>
      </c>
      <c r="AF180" s="68">
        <v>547</v>
      </c>
      <c r="AG180" s="68">
        <v>3.9</v>
      </c>
      <c r="AH180" s="68">
        <v>26.5</v>
      </c>
      <c r="AI180" s="125">
        <v>0</v>
      </c>
      <c r="AJ180" s="68">
        <v>0</v>
      </c>
      <c r="AK180" s="127">
        <v>0.1</v>
      </c>
      <c r="AL180" s="68">
        <v>0.3</v>
      </c>
      <c r="AM180" s="128">
        <v>0.2</v>
      </c>
      <c r="AN180" s="129">
        <f t="shared" si="13"/>
        <v>77.899999999999991</v>
      </c>
      <c r="AO180" s="163">
        <f t="shared" si="14"/>
        <v>4.8687499999999995</v>
      </c>
    </row>
    <row r="181" spans="1:41" x14ac:dyDescent="0.3">
      <c r="A181" s="78" t="s">
        <v>336</v>
      </c>
      <c r="B181" s="50" t="s">
        <v>42</v>
      </c>
      <c r="C181" s="50" t="s">
        <v>12</v>
      </c>
      <c r="D181" s="50">
        <v>10</v>
      </c>
      <c r="E181" s="160"/>
      <c r="F181" s="52" t="s">
        <v>340</v>
      </c>
      <c r="G181" s="68">
        <v>182</v>
      </c>
      <c r="H181" s="94">
        <f t="shared" si="10"/>
        <v>3</v>
      </c>
      <c r="I181" s="68">
        <v>185</v>
      </c>
      <c r="J181" s="133">
        <v>300</v>
      </c>
      <c r="K181" s="94">
        <f t="shared" si="11"/>
        <v>0</v>
      </c>
      <c r="L181" s="134">
        <v>300</v>
      </c>
      <c r="M181" s="68">
        <v>300</v>
      </c>
      <c r="N181" s="94">
        <f t="shared" si="12"/>
        <v>0</v>
      </c>
      <c r="O181" s="68">
        <v>300</v>
      </c>
      <c r="P181" s="154">
        <v>0.06</v>
      </c>
      <c r="Q181" s="153">
        <v>0</v>
      </c>
      <c r="R181" s="153">
        <v>0</v>
      </c>
      <c r="S181" s="125">
        <v>0</v>
      </c>
      <c r="T181" s="68">
        <v>0</v>
      </c>
      <c r="U181" s="68">
        <v>0</v>
      </c>
      <c r="V181" s="68">
        <v>0</v>
      </c>
      <c r="W181" s="68">
        <v>0</v>
      </c>
      <c r="X181" s="68">
        <v>0</v>
      </c>
      <c r="Y181" s="68">
        <v>0</v>
      </c>
      <c r="Z181" s="125">
        <v>0</v>
      </c>
      <c r="AA181" s="68">
        <v>0</v>
      </c>
      <c r="AB181" s="68">
        <v>0</v>
      </c>
      <c r="AC181" s="68">
        <v>0</v>
      </c>
      <c r="AD181" s="68">
        <v>0</v>
      </c>
      <c r="AE181" s="68">
        <v>0</v>
      </c>
      <c r="AF181" s="68">
        <v>0</v>
      </c>
      <c r="AG181" s="68">
        <v>0</v>
      </c>
      <c r="AH181" s="68">
        <v>0</v>
      </c>
      <c r="AI181" s="125">
        <v>0</v>
      </c>
      <c r="AJ181" s="68">
        <v>0</v>
      </c>
      <c r="AK181" s="127">
        <v>0</v>
      </c>
      <c r="AL181" s="68">
        <v>0</v>
      </c>
      <c r="AM181" s="128">
        <v>0</v>
      </c>
      <c r="AN181" s="129">
        <f t="shared" si="13"/>
        <v>0</v>
      </c>
      <c r="AO181" s="163" t="str">
        <f t="shared" si="14"/>
        <v>-</v>
      </c>
    </row>
    <row r="182" spans="1:41" x14ac:dyDescent="0.3">
      <c r="A182" s="78" t="s">
        <v>404</v>
      </c>
      <c r="B182" s="50" t="s">
        <v>42</v>
      </c>
      <c r="C182" s="50" t="s">
        <v>17</v>
      </c>
      <c r="D182" s="50">
        <v>5</v>
      </c>
      <c r="E182" s="160"/>
      <c r="F182" s="52" t="s">
        <v>340</v>
      </c>
      <c r="G182" s="68">
        <v>185</v>
      </c>
      <c r="H182" s="94">
        <f t="shared" si="10"/>
        <v>4</v>
      </c>
      <c r="I182" s="68">
        <v>189</v>
      </c>
      <c r="J182" s="133">
        <v>370</v>
      </c>
      <c r="K182" s="94">
        <f t="shared" si="11"/>
        <v>-70</v>
      </c>
      <c r="L182" s="134">
        <v>300</v>
      </c>
      <c r="M182" s="68">
        <v>359</v>
      </c>
      <c r="N182" s="94">
        <f t="shared" si="12"/>
        <v>-59</v>
      </c>
      <c r="O182" s="68">
        <v>300</v>
      </c>
      <c r="P182" s="154">
        <v>0.04</v>
      </c>
      <c r="Q182" s="153">
        <v>16</v>
      </c>
      <c r="R182" s="153">
        <v>0</v>
      </c>
      <c r="S182" s="125">
        <v>0</v>
      </c>
      <c r="T182" s="68">
        <v>0</v>
      </c>
      <c r="U182" s="68">
        <v>0</v>
      </c>
      <c r="V182" s="68">
        <v>0</v>
      </c>
      <c r="W182" s="68">
        <v>0</v>
      </c>
      <c r="X182" s="68">
        <v>0</v>
      </c>
      <c r="Y182" s="68">
        <v>0</v>
      </c>
      <c r="Z182" s="125">
        <v>19.7</v>
      </c>
      <c r="AA182" s="68">
        <v>78.8</v>
      </c>
      <c r="AB182" s="68">
        <v>1</v>
      </c>
      <c r="AC182" s="68">
        <v>7.4</v>
      </c>
      <c r="AD182" s="68">
        <v>19.399999999999999</v>
      </c>
      <c r="AE182" s="68">
        <v>15.4</v>
      </c>
      <c r="AF182" s="68">
        <v>115</v>
      </c>
      <c r="AG182" s="68">
        <v>0.6</v>
      </c>
      <c r="AH182" s="68">
        <v>7.6</v>
      </c>
      <c r="AI182" s="125">
        <v>0</v>
      </c>
      <c r="AJ182" s="68">
        <v>0</v>
      </c>
      <c r="AK182" s="127">
        <v>0</v>
      </c>
      <c r="AL182" s="68">
        <v>0.2</v>
      </c>
      <c r="AM182" s="128">
        <v>0.1</v>
      </c>
      <c r="AN182" s="129">
        <f t="shared" si="13"/>
        <v>28.779999999999998</v>
      </c>
      <c r="AO182" s="163">
        <f t="shared" si="14"/>
        <v>1.7987499999999998</v>
      </c>
    </row>
    <row r="183" spans="1:41" x14ac:dyDescent="0.3">
      <c r="A183" s="78" t="s">
        <v>345</v>
      </c>
      <c r="B183" s="50" t="s">
        <v>42</v>
      </c>
      <c r="C183" s="50" t="s">
        <v>11</v>
      </c>
      <c r="D183" s="50">
        <v>7</v>
      </c>
      <c r="E183" s="160"/>
      <c r="F183" s="52" t="s">
        <v>340</v>
      </c>
      <c r="G183" s="68">
        <v>156</v>
      </c>
      <c r="H183" s="94">
        <f t="shared" si="10"/>
        <v>-2</v>
      </c>
      <c r="I183" s="68">
        <v>154</v>
      </c>
      <c r="J183" s="133">
        <v>170</v>
      </c>
      <c r="K183" s="94">
        <f t="shared" si="11"/>
        <v>8</v>
      </c>
      <c r="L183" s="134">
        <v>178</v>
      </c>
      <c r="M183" s="68">
        <v>161</v>
      </c>
      <c r="N183" s="94">
        <f t="shared" si="12"/>
        <v>29</v>
      </c>
      <c r="O183" s="68">
        <v>190</v>
      </c>
      <c r="P183" s="154">
        <v>0.28000000000000003</v>
      </c>
      <c r="Q183" s="153">
        <v>16</v>
      </c>
      <c r="R183" s="153">
        <v>0</v>
      </c>
      <c r="S183" s="125">
        <v>0</v>
      </c>
      <c r="T183" s="68">
        <v>0</v>
      </c>
      <c r="U183" s="68">
        <v>0</v>
      </c>
      <c r="V183" s="68">
        <v>0</v>
      </c>
      <c r="W183" s="68">
        <v>0</v>
      </c>
      <c r="X183" s="68">
        <v>0</v>
      </c>
      <c r="Y183" s="68">
        <v>0</v>
      </c>
      <c r="Z183" s="125">
        <v>90.3</v>
      </c>
      <c r="AA183" s="68">
        <v>371</v>
      </c>
      <c r="AB183" s="68">
        <v>3</v>
      </c>
      <c r="AC183" s="68">
        <v>20.5</v>
      </c>
      <c r="AD183" s="68">
        <v>20.3</v>
      </c>
      <c r="AE183" s="68">
        <v>16.2</v>
      </c>
      <c r="AF183" s="68">
        <v>141</v>
      </c>
      <c r="AG183" s="68">
        <v>0.7</v>
      </c>
      <c r="AH183" s="68">
        <v>8.6999999999999993</v>
      </c>
      <c r="AI183" s="125">
        <v>0</v>
      </c>
      <c r="AJ183" s="68">
        <v>0</v>
      </c>
      <c r="AK183" s="127">
        <v>0.1</v>
      </c>
      <c r="AL183" s="68">
        <v>1.3</v>
      </c>
      <c r="AM183" s="128">
        <v>0.8</v>
      </c>
      <c r="AN183" s="129">
        <f t="shared" si="13"/>
        <v>72.000000000000014</v>
      </c>
      <c r="AO183" s="163">
        <f t="shared" si="14"/>
        <v>4.5000000000000009</v>
      </c>
    </row>
    <row r="184" spans="1:41" x14ac:dyDescent="0.3">
      <c r="A184" s="78" t="s">
        <v>306</v>
      </c>
      <c r="B184" s="50" t="s">
        <v>43</v>
      </c>
      <c r="C184" s="50" t="s">
        <v>46</v>
      </c>
      <c r="D184" s="50">
        <v>11</v>
      </c>
      <c r="E184" s="160" t="s">
        <v>448</v>
      </c>
      <c r="F184" s="52" t="s">
        <v>340</v>
      </c>
      <c r="G184" s="68">
        <v>187</v>
      </c>
      <c r="H184" s="94">
        <f t="shared" si="10"/>
        <v>4</v>
      </c>
      <c r="I184" s="68">
        <v>191</v>
      </c>
      <c r="J184" s="133">
        <v>300</v>
      </c>
      <c r="K184" s="94">
        <f t="shared" si="11"/>
        <v>0</v>
      </c>
      <c r="L184" s="134">
        <v>300</v>
      </c>
      <c r="M184" s="68">
        <v>300</v>
      </c>
      <c r="N184" s="94">
        <f t="shared" si="12"/>
        <v>0</v>
      </c>
      <c r="O184" s="68">
        <v>300</v>
      </c>
      <c r="P184" s="154">
        <v>0.02</v>
      </c>
      <c r="Q184" s="153">
        <v>0</v>
      </c>
      <c r="R184" s="153">
        <v>0</v>
      </c>
      <c r="S184" s="125">
        <v>0</v>
      </c>
      <c r="T184" s="68">
        <v>0</v>
      </c>
      <c r="U184" s="68">
        <v>0</v>
      </c>
      <c r="V184" s="68">
        <v>0</v>
      </c>
      <c r="W184" s="68">
        <v>0</v>
      </c>
      <c r="X184" s="68">
        <v>0</v>
      </c>
      <c r="Y184" s="68">
        <v>0</v>
      </c>
      <c r="Z184" s="125">
        <v>0</v>
      </c>
      <c r="AA184" s="68">
        <v>0</v>
      </c>
      <c r="AB184" s="68">
        <v>0</v>
      </c>
      <c r="AC184" s="68">
        <v>0</v>
      </c>
      <c r="AD184" s="68">
        <v>0</v>
      </c>
      <c r="AE184" s="68">
        <v>0</v>
      </c>
      <c r="AF184" s="68">
        <v>0</v>
      </c>
      <c r="AG184" s="68">
        <v>0</v>
      </c>
      <c r="AH184" s="68">
        <v>0</v>
      </c>
      <c r="AI184" s="125">
        <v>0</v>
      </c>
      <c r="AJ184" s="68">
        <v>0</v>
      </c>
      <c r="AK184" s="127">
        <v>0</v>
      </c>
      <c r="AL184" s="68">
        <v>0</v>
      </c>
      <c r="AM184" s="128">
        <v>0</v>
      </c>
      <c r="AN184" s="129">
        <f t="shared" si="13"/>
        <v>0</v>
      </c>
      <c r="AO184" s="163" t="str">
        <f t="shared" si="14"/>
        <v>-</v>
      </c>
    </row>
    <row r="185" spans="1:41" x14ac:dyDescent="0.3">
      <c r="A185" s="78" t="s">
        <v>243</v>
      </c>
      <c r="B185" s="50" t="s">
        <v>44</v>
      </c>
      <c r="C185" s="50" t="s">
        <v>29</v>
      </c>
      <c r="D185" s="50">
        <v>6</v>
      </c>
      <c r="E185" s="160"/>
      <c r="F185" s="52" t="s">
        <v>340</v>
      </c>
      <c r="G185" s="68">
        <v>188</v>
      </c>
      <c r="H185" s="94">
        <f t="shared" si="10"/>
        <v>4</v>
      </c>
      <c r="I185" s="68">
        <v>192</v>
      </c>
      <c r="J185" s="133">
        <v>187</v>
      </c>
      <c r="K185" s="94">
        <f t="shared" si="11"/>
        <v>-16</v>
      </c>
      <c r="L185" s="134">
        <v>171</v>
      </c>
      <c r="M185" s="68">
        <v>206</v>
      </c>
      <c r="N185" s="94">
        <f t="shared" si="12"/>
        <v>-2</v>
      </c>
      <c r="O185" s="68">
        <v>204</v>
      </c>
      <c r="P185" s="154">
        <v>0.15</v>
      </c>
      <c r="Q185" s="153">
        <v>16</v>
      </c>
      <c r="R185" s="153">
        <v>0</v>
      </c>
      <c r="S185" s="125">
        <v>304</v>
      </c>
      <c r="T185" s="68">
        <v>155</v>
      </c>
      <c r="U185" s="68">
        <v>3494</v>
      </c>
      <c r="V185" s="68">
        <v>18.399999999999999</v>
      </c>
      <c r="W185" s="68">
        <v>11.8</v>
      </c>
      <c r="X185" s="68">
        <v>30.7</v>
      </c>
      <c r="Y185" s="68">
        <v>170</v>
      </c>
      <c r="Z185" s="125">
        <v>34.1</v>
      </c>
      <c r="AA185" s="68">
        <v>153</v>
      </c>
      <c r="AB185" s="68">
        <v>1</v>
      </c>
      <c r="AC185" s="68">
        <v>10.7</v>
      </c>
      <c r="AD185" s="68">
        <v>0</v>
      </c>
      <c r="AE185" s="68">
        <v>0</v>
      </c>
      <c r="AF185" s="68">
        <v>0</v>
      </c>
      <c r="AG185" s="68">
        <v>0</v>
      </c>
      <c r="AH185" s="68">
        <v>0</v>
      </c>
      <c r="AI185" s="125">
        <v>0</v>
      </c>
      <c r="AJ185" s="68">
        <v>0</v>
      </c>
      <c r="AK185" s="127">
        <v>0.5</v>
      </c>
      <c r="AL185" s="68">
        <v>5.8</v>
      </c>
      <c r="AM185" s="128">
        <v>3.4</v>
      </c>
      <c r="AN185" s="129">
        <f t="shared" si="13"/>
        <v>217.05999999999997</v>
      </c>
      <c r="AO185" s="163">
        <f t="shared" si="14"/>
        <v>13.566249999999998</v>
      </c>
    </row>
    <row r="186" spans="1:41" x14ac:dyDescent="0.3">
      <c r="A186" s="78" t="s">
        <v>246</v>
      </c>
      <c r="B186" s="50" t="s">
        <v>42</v>
      </c>
      <c r="C186" s="50" t="s">
        <v>15</v>
      </c>
      <c r="D186" s="50">
        <v>10</v>
      </c>
      <c r="E186" s="160"/>
      <c r="F186" s="52" t="s">
        <v>340</v>
      </c>
      <c r="G186" s="68">
        <v>189</v>
      </c>
      <c r="H186" s="94">
        <f t="shared" si="10"/>
        <v>4</v>
      </c>
      <c r="I186" s="68">
        <v>193</v>
      </c>
      <c r="J186" s="133">
        <v>300</v>
      </c>
      <c r="K186" s="94">
        <f t="shared" si="11"/>
        <v>0</v>
      </c>
      <c r="L186" s="134">
        <v>300</v>
      </c>
      <c r="M186" s="68">
        <v>300</v>
      </c>
      <c r="N186" s="94">
        <f t="shared" si="12"/>
        <v>0</v>
      </c>
      <c r="O186" s="68">
        <v>300</v>
      </c>
      <c r="P186" s="154">
        <v>0.02</v>
      </c>
      <c r="Q186" s="153">
        <v>0</v>
      </c>
      <c r="R186" s="153">
        <v>0</v>
      </c>
      <c r="S186" s="125">
        <v>0</v>
      </c>
      <c r="T186" s="68">
        <v>0</v>
      </c>
      <c r="U186" s="68">
        <v>0</v>
      </c>
      <c r="V186" s="68">
        <v>0</v>
      </c>
      <c r="W186" s="68">
        <v>0</v>
      </c>
      <c r="X186" s="68">
        <v>0</v>
      </c>
      <c r="Y186" s="68">
        <v>0</v>
      </c>
      <c r="Z186" s="125">
        <v>0</v>
      </c>
      <c r="AA186" s="68">
        <v>0</v>
      </c>
      <c r="AB186" s="68">
        <v>0</v>
      </c>
      <c r="AC186" s="68">
        <v>0</v>
      </c>
      <c r="AD186" s="68">
        <v>0</v>
      </c>
      <c r="AE186" s="68">
        <v>0</v>
      </c>
      <c r="AF186" s="68">
        <v>0</v>
      </c>
      <c r="AG186" s="68">
        <v>0</v>
      </c>
      <c r="AH186" s="68">
        <v>0</v>
      </c>
      <c r="AI186" s="125">
        <v>0</v>
      </c>
      <c r="AJ186" s="68">
        <v>0</v>
      </c>
      <c r="AK186" s="127">
        <v>0</v>
      </c>
      <c r="AL186" s="68">
        <v>0</v>
      </c>
      <c r="AM186" s="128">
        <v>0</v>
      </c>
      <c r="AN186" s="129">
        <f t="shared" si="13"/>
        <v>0</v>
      </c>
      <c r="AO186" s="163" t="str">
        <f t="shared" si="14"/>
        <v>-</v>
      </c>
    </row>
    <row r="187" spans="1:41" x14ac:dyDescent="0.3">
      <c r="A187" s="78" t="s">
        <v>241</v>
      </c>
      <c r="B187" s="50" t="s">
        <v>42</v>
      </c>
      <c r="C187" s="50" t="s">
        <v>24</v>
      </c>
      <c r="D187" s="50">
        <v>5</v>
      </c>
      <c r="E187" s="160"/>
      <c r="F187" s="52" t="s">
        <v>340</v>
      </c>
      <c r="G187" s="68">
        <v>191</v>
      </c>
      <c r="H187" s="94">
        <f t="shared" si="10"/>
        <v>4</v>
      </c>
      <c r="I187" s="68">
        <v>195</v>
      </c>
      <c r="J187" s="133">
        <v>212</v>
      </c>
      <c r="K187" s="94">
        <f t="shared" si="11"/>
        <v>-19</v>
      </c>
      <c r="L187" s="134">
        <v>193</v>
      </c>
      <c r="M187" s="68">
        <v>268</v>
      </c>
      <c r="N187" s="94">
        <f t="shared" si="12"/>
        <v>-58</v>
      </c>
      <c r="O187" s="68">
        <v>210</v>
      </c>
      <c r="P187" s="154">
        <v>0.02</v>
      </c>
      <c r="Q187" s="153">
        <v>10</v>
      </c>
      <c r="R187" s="153">
        <v>0</v>
      </c>
      <c r="S187" s="125">
        <v>0</v>
      </c>
      <c r="T187" s="68">
        <v>0</v>
      </c>
      <c r="U187" s="68">
        <v>0</v>
      </c>
      <c r="V187" s="68">
        <v>0</v>
      </c>
      <c r="W187" s="68">
        <v>0</v>
      </c>
      <c r="X187" s="68">
        <v>0</v>
      </c>
      <c r="Y187" s="68">
        <v>0</v>
      </c>
      <c r="Z187" s="125">
        <v>44.8</v>
      </c>
      <c r="AA187" s="68">
        <v>186</v>
      </c>
      <c r="AB187" s="68">
        <v>1</v>
      </c>
      <c r="AC187" s="68">
        <v>10.8</v>
      </c>
      <c r="AD187" s="68">
        <v>1.6</v>
      </c>
      <c r="AE187" s="68">
        <v>1.2</v>
      </c>
      <c r="AF187" s="68">
        <v>9.6999999999999993</v>
      </c>
      <c r="AG187" s="68">
        <v>0</v>
      </c>
      <c r="AH187" s="68">
        <v>2</v>
      </c>
      <c r="AI187" s="125">
        <v>0</v>
      </c>
      <c r="AJ187" s="68">
        <v>0</v>
      </c>
      <c r="AK187" s="127">
        <v>0</v>
      </c>
      <c r="AL187" s="68">
        <v>0.5</v>
      </c>
      <c r="AM187" s="128">
        <v>0.3</v>
      </c>
      <c r="AN187" s="129">
        <f t="shared" si="13"/>
        <v>24.97</v>
      </c>
      <c r="AO187" s="163">
        <f t="shared" si="14"/>
        <v>2.4969999999999999</v>
      </c>
    </row>
    <row r="188" spans="1:41" x14ac:dyDescent="0.3">
      <c r="A188" s="78" t="s">
        <v>405</v>
      </c>
      <c r="B188" s="50" t="s">
        <v>42</v>
      </c>
      <c r="C188" s="50" t="s">
        <v>25</v>
      </c>
      <c r="D188" s="50">
        <v>4</v>
      </c>
      <c r="E188" s="160"/>
      <c r="F188" s="52" t="s">
        <v>340</v>
      </c>
      <c r="G188" s="68">
        <v>151</v>
      </c>
      <c r="H188" s="94">
        <f t="shared" si="10"/>
        <v>-4</v>
      </c>
      <c r="I188" s="68">
        <v>147</v>
      </c>
      <c r="J188" s="133">
        <v>179</v>
      </c>
      <c r="K188" s="94">
        <f t="shared" si="11"/>
        <v>2</v>
      </c>
      <c r="L188" s="134">
        <v>181</v>
      </c>
      <c r="M188" s="68">
        <v>182</v>
      </c>
      <c r="N188" s="94">
        <f t="shared" si="12"/>
        <v>16</v>
      </c>
      <c r="O188" s="68">
        <v>198</v>
      </c>
      <c r="P188" s="154">
        <v>0.39</v>
      </c>
      <c r="Q188" s="153">
        <v>16</v>
      </c>
      <c r="R188" s="153">
        <v>0</v>
      </c>
      <c r="S188" s="125">
        <v>0</v>
      </c>
      <c r="T188" s="68">
        <v>0</v>
      </c>
      <c r="U188" s="68">
        <v>0</v>
      </c>
      <c r="V188" s="68">
        <v>0</v>
      </c>
      <c r="W188" s="68">
        <v>0</v>
      </c>
      <c r="X188" s="68">
        <v>0</v>
      </c>
      <c r="Y188" s="68">
        <v>0</v>
      </c>
      <c r="Z188" s="125">
        <v>113</v>
      </c>
      <c r="AA188" s="68">
        <v>488</v>
      </c>
      <c r="AB188" s="68">
        <v>5.4</v>
      </c>
      <c r="AC188" s="68">
        <v>25.8</v>
      </c>
      <c r="AD188" s="68">
        <v>9.3000000000000007</v>
      </c>
      <c r="AE188" s="68">
        <v>7.2</v>
      </c>
      <c r="AF188" s="68">
        <v>57.3</v>
      </c>
      <c r="AG188" s="68">
        <v>0.3</v>
      </c>
      <c r="AH188" s="68">
        <v>5.0999999999999996</v>
      </c>
      <c r="AI188" s="125">
        <v>0</v>
      </c>
      <c r="AJ188" s="68">
        <v>0</v>
      </c>
      <c r="AK188" s="127">
        <v>0.1</v>
      </c>
      <c r="AL188" s="68">
        <v>0.6</v>
      </c>
      <c r="AM188" s="128">
        <v>0.4</v>
      </c>
      <c r="AN188" s="129">
        <f t="shared" si="13"/>
        <v>88.13000000000001</v>
      </c>
      <c r="AO188" s="163">
        <f t="shared" si="14"/>
        <v>5.5081250000000006</v>
      </c>
    </row>
    <row r="189" spans="1:41" x14ac:dyDescent="0.3">
      <c r="A189" s="78" t="s">
        <v>308</v>
      </c>
      <c r="B189" s="50" t="s">
        <v>45</v>
      </c>
      <c r="C189" s="50" t="s">
        <v>26</v>
      </c>
      <c r="D189" s="50">
        <v>11</v>
      </c>
      <c r="E189" s="160"/>
      <c r="F189" s="52" t="s">
        <v>340</v>
      </c>
      <c r="G189" s="68">
        <v>195</v>
      </c>
      <c r="H189" s="94">
        <f t="shared" si="10"/>
        <v>4</v>
      </c>
      <c r="I189" s="68">
        <v>199</v>
      </c>
      <c r="J189" s="133">
        <v>141</v>
      </c>
      <c r="K189" s="94">
        <f t="shared" si="11"/>
        <v>1</v>
      </c>
      <c r="L189" s="134">
        <v>142</v>
      </c>
      <c r="M189" s="68">
        <v>115</v>
      </c>
      <c r="N189" s="94">
        <f t="shared" si="12"/>
        <v>0</v>
      </c>
      <c r="O189" s="68">
        <v>115</v>
      </c>
      <c r="P189" s="154">
        <v>0.4</v>
      </c>
      <c r="Q189" s="153">
        <v>16</v>
      </c>
      <c r="R189" s="153">
        <v>0</v>
      </c>
      <c r="S189" s="125">
        <v>0</v>
      </c>
      <c r="T189" s="68">
        <v>0</v>
      </c>
      <c r="U189" s="68">
        <v>0</v>
      </c>
      <c r="V189" s="68">
        <v>0</v>
      </c>
      <c r="W189" s="68">
        <v>0</v>
      </c>
      <c r="X189" s="68">
        <v>0</v>
      </c>
      <c r="Y189" s="68">
        <v>0</v>
      </c>
      <c r="Z189" s="125">
        <v>0</v>
      </c>
      <c r="AA189" s="68">
        <v>0</v>
      </c>
      <c r="AB189" s="68">
        <v>0</v>
      </c>
      <c r="AC189" s="68">
        <v>0</v>
      </c>
      <c r="AD189" s="68">
        <v>82.5</v>
      </c>
      <c r="AE189" s="68">
        <v>59.7</v>
      </c>
      <c r="AF189" s="68">
        <v>669</v>
      </c>
      <c r="AG189" s="68">
        <v>4.7</v>
      </c>
      <c r="AH189" s="68">
        <v>31.8</v>
      </c>
      <c r="AI189" s="125">
        <v>0</v>
      </c>
      <c r="AJ189" s="68">
        <v>0</v>
      </c>
      <c r="AK189" s="127">
        <v>0.1</v>
      </c>
      <c r="AL189" s="68">
        <v>1.3</v>
      </c>
      <c r="AM189" s="128">
        <v>0.8</v>
      </c>
      <c r="AN189" s="129">
        <f t="shared" si="13"/>
        <v>93.700000000000017</v>
      </c>
      <c r="AO189" s="163">
        <f t="shared" si="14"/>
        <v>5.8562500000000011</v>
      </c>
    </row>
    <row r="190" spans="1:41" x14ac:dyDescent="0.3">
      <c r="A190" s="78" t="s">
        <v>406</v>
      </c>
      <c r="B190" s="50" t="s">
        <v>43</v>
      </c>
      <c r="C190" s="50" t="s">
        <v>14</v>
      </c>
      <c r="D190" s="50">
        <v>7</v>
      </c>
      <c r="E190" s="160"/>
      <c r="F190" s="52" t="s">
        <v>340</v>
      </c>
      <c r="G190" s="68">
        <v>197</v>
      </c>
      <c r="H190" s="94">
        <f t="shared" si="10"/>
        <v>4</v>
      </c>
      <c r="I190" s="68">
        <v>201</v>
      </c>
      <c r="J190" s="133">
        <v>239</v>
      </c>
      <c r="K190" s="94">
        <f t="shared" si="11"/>
        <v>-17</v>
      </c>
      <c r="L190" s="134">
        <v>222</v>
      </c>
      <c r="M190" s="68">
        <v>241</v>
      </c>
      <c r="N190" s="94">
        <f t="shared" si="12"/>
        <v>-12</v>
      </c>
      <c r="O190" s="68">
        <v>229</v>
      </c>
      <c r="P190" s="154">
        <v>0.08</v>
      </c>
      <c r="Q190" s="153">
        <v>16</v>
      </c>
      <c r="R190" s="153">
        <v>0</v>
      </c>
      <c r="S190" s="125">
        <v>0</v>
      </c>
      <c r="T190" s="68">
        <v>0</v>
      </c>
      <c r="U190" s="68">
        <v>0</v>
      </c>
      <c r="V190" s="68">
        <v>0</v>
      </c>
      <c r="W190" s="68">
        <v>0</v>
      </c>
      <c r="X190" s="68">
        <v>0</v>
      </c>
      <c r="Y190" s="68">
        <v>0</v>
      </c>
      <c r="Z190" s="125">
        <v>9.3000000000000007</v>
      </c>
      <c r="AA190" s="68">
        <v>61.1</v>
      </c>
      <c r="AB190" s="68">
        <v>0.2</v>
      </c>
      <c r="AC190" s="68">
        <v>6.6</v>
      </c>
      <c r="AD190" s="68">
        <v>47.5</v>
      </c>
      <c r="AE190" s="68">
        <v>28.3</v>
      </c>
      <c r="AF190" s="68">
        <v>314</v>
      </c>
      <c r="AG190" s="68">
        <v>2.4</v>
      </c>
      <c r="AH190" s="68">
        <v>16.3</v>
      </c>
      <c r="AI190" s="125">
        <v>0</v>
      </c>
      <c r="AJ190" s="68">
        <v>0</v>
      </c>
      <c r="AK190" s="127">
        <v>0.1</v>
      </c>
      <c r="AL190" s="68">
        <v>0.2</v>
      </c>
      <c r="AM190" s="128">
        <v>0.1</v>
      </c>
      <c r="AN190" s="129">
        <f t="shared" si="13"/>
        <v>53.11</v>
      </c>
      <c r="AO190" s="163">
        <f t="shared" si="14"/>
        <v>3.319375</v>
      </c>
    </row>
    <row r="191" spans="1:41" x14ac:dyDescent="0.3">
      <c r="A191" s="78" t="s">
        <v>255</v>
      </c>
      <c r="B191" s="50" t="s">
        <v>42</v>
      </c>
      <c r="C191" s="50" t="s">
        <v>30</v>
      </c>
      <c r="D191" s="50">
        <v>11</v>
      </c>
      <c r="E191" s="160"/>
      <c r="F191" s="52" t="s">
        <v>340</v>
      </c>
      <c r="G191" s="68">
        <v>200</v>
      </c>
      <c r="H191" s="94">
        <f t="shared" si="10"/>
        <v>4</v>
      </c>
      <c r="I191" s="68">
        <v>204</v>
      </c>
      <c r="J191" s="133">
        <v>300</v>
      </c>
      <c r="K191" s="94">
        <f t="shared" si="11"/>
        <v>0</v>
      </c>
      <c r="L191" s="134">
        <v>300</v>
      </c>
      <c r="M191" s="68">
        <v>300</v>
      </c>
      <c r="N191" s="94">
        <f t="shared" si="12"/>
        <v>0</v>
      </c>
      <c r="O191" s="68">
        <v>300</v>
      </c>
      <c r="P191" s="154">
        <v>0.02</v>
      </c>
      <c r="Q191" s="153">
        <v>0</v>
      </c>
      <c r="R191" s="153">
        <v>0</v>
      </c>
      <c r="S191" s="125">
        <v>0</v>
      </c>
      <c r="T191" s="68">
        <v>0</v>
      </c>
      <c r="U191" s="68">
        <v>0</v>
      </c>
      <c r="V191" s="68">
        <v>0</v>
      </c>
      <c r="W191" s="68">
        <v>0</v>
      </c>
      <c r="X191" s="68">
        <v>0</v>
      </c>
      <c r="Y191" s="68">
        <v>0</v>
      </c>
      <c r="Z191" s="125">
        <v>0</v>
      </c>
      <c r="AA191" s="68">
        <v>0</v>
      </c>
      <c r="AB191" s="68">
        <v>0</v>
      </c>
      <c r="AC191" s="68">
        <v>0</v>
      </c>
      <c r="AD191" s="68">
        <v>0</v>
      </c>
      <c r="AE191" s="68">
        <v>0</v>
      </c>
      <c r="AF191" s="68">
        <v>0</v>
      </c>
      <c r="AG191" s="68">
        <v>0</v>
      </c>
      <c r="AH191" s="68">
        <v>0</v>
      </c>
      <c r="AI191" s="125">
        <v>0</v>
      </c>
      <c r="AJ191" s="68">
        <v>0</v>
      </c>
      <c r="AK191" s="127">
        <v>0</v>
      </c>
      <c r="AL191" s="68">
        <v>0</v>
      </c>
      <c r="AM191" s="128">
        <v>0</v>
      </c>
      <c r="AN191" s="129">
        <f t="shared" si="13"/>
        <v>0</v>
      </c>
      <c r="AO191" s="163" t="str">
        <f t="shared" si="14"/>
        <v>-</v>
      </c>
    </row>
    <row r="192" spans="1:41" x14ac:dyDescent="0.3">
      <c r="A192" s="78" t="s">
        <v>338</v>
      </c>
      <c r="B192" s="50" t="s">
        <v>45</v>
      </c>
      <c r="C192" s="50" t="s">
        <v>28</v>
      </c>
      <c r="D192" s="50">
        <v>9</v>
      </c>
      <c r="E192" s="160"/>
      <c r="F192" s="52" t="s">
        <v>340</v>
      </c>
      <c r="G192" s="68">
        <v>201</v>
      </c>
      <c r="H192" s="94">
        <f t="shared" si="10"/>
        <v>4</v>
      </c>
      <c r="I192" s="68">
        <v>205</v>
      </c>
      <c r="J192" s="133">
        <v>356</v>
      </c>
      <c r="K192" s="94">
        <f t="shared" si="11"/>
        <v>-56</v>
      </c>
      <c r="L192" s="134">
        <v>300</v>
      </c>
      <c r="M192" s="68">
        <v>367</v>
      </c>
      <c r="N192" s="94">
        <f t="shared" si="12"/>
        <v>-67</v>
      </c>
      <c r="O192" s="68">
        <v>300</v>
      </c>
      <c r="P192" s="154">
        <v>0.02</v>
      </c>
      <c r="Q192" s="153">
        <v>0</v>
      </c>
      <c r="R192" s="153">
        <v>0</v>
      </c>
      <c r="S192" s="125">
        <v>0</v>
      </c>
      <c r="T192" s="68">
        <v>0</v>
      </c>
      <c r="U192" s="68">
        <v>0</v>
      </c>
      <c r="V192" s="68">
        <v>0</v>
      </c>
      <c r="W192" s="68">
        <v>0</v>
      </c>
      <c r="X192" s="68">
        <v>0</v>
      </c>
      <c r="Y192" s="68">
        <v>0</v>
      </c>
      <c r="Z192" s="125">
        <v>0</v>
      </c>
      <c r="AA192" s="68">
        <v>0</v>
      </c>
      <c r="AB192" s="68">
        <v>0</v>
      </c>
      <c r="AC192" s="68">
        <v>0</v>
      </c>
      <c r="AD192" s="68">
        <v>0</v>
      </c>
      <c r="AE192" s="68">
        <v>0</v>
      </c>
      <c r="AF192" s="68">
        <v>0</v>
      </c>
      <c r="AG192" s="68">
        <v>0</v>
      </c>
      <c r="AH192" s="68">
        <v>0</v>
      </c>
      <c r="AI192" s="125">
        <v>0</v>
      </c>
      <c r="AJ192" s="68">
        <v>0</v>
      </c>
      <c r="AK192" s="127">
        <v>0</v>
      </c>
      <c r="AL192" s="68">
        <v>0</v>
      </c>
      <c r="AM192" s="128">
        <v>0</v>
      </c>
      <c r="AN192" s="129">
        <f t="shared" si="13"/>
        <v>0</v>
      </c>
      <c r="AO192" s="163" t="str">
        <f t="shared" si="14"/>
        <v>-</v>
      </c>
    </row>
    <row r="193" spans="1:41" x14ac:dyDescent="0.3">
      <c r="A193" s="78" t="s">
        <v>315</v>
      </c>
      <c r="B193" s="50" t="s">
        <v>44</v>
      </c>
      <c r="C193" s="50" t="s">
        <v>24</v>
      </c>
      <c r="D193" s="50">
        <v>5</v>
      </c>
      <c r="E193" s="160"/>
      <c r="F193" s="52" t="s">
        <v>340</v>
      </c>
      <c r="G193" s="68">
        <v>204</v>
      </c>
      <c r="H193" s="94">
        <f t="shared" si="10"/>
        <v>4</v>
      </c>
      <c r="I193" s="68">
        <v>208</v>
      </c>
      <c r="J193" s="133">
        <v>205</v>
      </c>
      <c r="K193" s="94">
        <f t="shared" si="11"/>
        <v>10</v>
      </c>
      <c r="L193" s="134">
        <v>215</v>
      </c>
      <c r="M193" s="68">
        <v>228</v>
      </c>
      <c r="N193" s="94">
        <f t="shared" si="12"/>
        <v>-7</v>
      </c>
      <c r="O193" s="68">
        <v>221</v>
      </c>
      <c r="P193" s="154">
        <v>0.06</v>
      </c>
      <c r="Q193" s="153">
        <v>16</v>
      </c>
      <c r="R193" s="153">
        <v>0</v>
      </c>
      <c r="S193" s="125">
        <v>212</v>
      </c>
      <c r="T193" s="68">
        <v>109</v>
      </c>
      <c r="U193" s="68">
        <v>2433</v>
      </c>
      <c r="V193" s="68">
        <v>13.8</v>
      </c>
      <c r="W193" s="68">
        <v>11.2</v>
      </c>
      <c r="X193" s="68">
        <v>19.899999999999999</v>
      </c>
      <c r="Y193" s="68">
        <v>120</v>
      </c>
      <c r="Z193" s="125">
        <v>37.799999999999997</v>
      </c>
      <c r="AA193" s="68">
        <v>157</v>
      </c>
      <c r="AB193" s="68">
        <v>1.2</v>
      </c>
      <c r="AC193" s="68">
        <v>10.9</v>
      </c>
      <c r="AD193" s="68">
        <v>0</v>
      </c>
      <c r="AE193" s="68">
        <v>0</v>
      </c>
      <c r="AF193" s="68">
        <v>0</v>
      </c>
      <c r="AG193" s="68">
        <v>0</v>
      </c>
      <c r="AH193" s="68">
        <v>0</v>
      </c>
      <c r="AI193" s="125">
        <v>0</v>
      </c>
      <c r="AJ193" s="68">
        <v>0</v>
      </c>
      <c r="AK193" s="127">
        <v>0.4</v>
      </c>
      <c r="AL193" s="68">
        <v>4.5999999999999996</v>
      </c>
      <c r="AM193" s="128">
        <v>2.7</v>
      </c>
      <c r="AN193" s="129">
        <f t="shared" si="13"/>
        <v>159.61999999999998</v>
      </c>
      <c r="AO193" s="163">
        <f t="shared" si="14"/>
        <v>9.9762499999999985</v>
      </c>
    </row>
    <row r="194" spans="1:41" x14ac:dyDescent="0.3">
      <c r="A194" s="78" t="s">
        <v>314</v>
      </c>
      <c r="B194" s="50" t="s">
        <v>45</v>
      </c>
      <c r="C194" s="50" t="s">
        <v>29</v>
      </c>
      <c r="D194" s="50">
        <v>6</v>
      </c>
      <c r="E194" s="160"/>
      <c r="F194" s="52" t="s">
        <v>340</v>
      </c>
      <c r="G194" s="68">
        <v>206</v>
      </c>
      <c r="H194" s="94">
        <f t="shared" si="10"/>
        <v>4</v>
      </c>
      <c r="I194" s="68">
        <v>210</v>
      </c>
      <c r="J194" s="133">
        <v>188</v>
      </c>
      <c r="K194" s="94">
        <f t="shared" si="11"/>
        <v>-1</v>
      </c>
      <c r="L194" s="134">
        <v>187</v>
      </c>
      <c r="M194" s="68">
        <v>166</v>
      </c>
      <c r="N194" s="94">
        <f t="shared" si="12"/>
        <v>0</v>
      </c>
      <c r="O194" s="68">
        <v>166</v>
      </c>
      <c r="P194" s="154">
        <v>7.0000000000000007E-2</v>
      </c>
      <c r="Q194" s="153">
        <v>16</v>
      </c>
      <c r="R194" s="153">
        <v>0</v>
      </c>
      <c r="S194" s="125">
        <v>0</v>
      </c>
      <c r="T194" s="68">
        <v>0</v>
      </c>
      <c r="U194" s="68">
        <v>0</v>
      </c>
      <c r="V194" s="68">
        <v>0</v>
      </c>
      <c r="W194" s="68">
        <v>0</v>
      </c>
      <c r="X194" s="68">
        <v>0</v>
      </c>
      <c r="Y194" s="68">
        <v>0</v>
      </c>
      <c r="Z194" s="125">
        <v>0</v>
      </c>
      <c r="AA194" s="68">
        <v>0</v>
      </c>
      <c r="AB194" s="68">
        <v>0</v>
      </c>
      <c r="AC194" s="68">
        <v>0</v>
      </c>
      <c r="AD194" s="68">
        <v>80.3</v>
      </c>
      <c r="AE194" s="68">
        <v>51.4</v>
      </c>
      <c r="AF194" s="68">
        <v>603</v>
      </c>
      <c r="AG194" s="68">
        <v>3.4</v>
      </c>
      <c r="AH194" s="68">
        <v>28.9</v>
      </c>
      <c r="AI194" s="125">
        <v>0</v>
      </c>
      <c r="AJ194" s="68">
        <v>0</v>
      </c>
      <c r="AK194" s="127">
        <v>0.1</v>
      </c>
      <c r="AL194" s="68">
        <v>0.3</v>
      </c>
      <c r="AM194" s="128">
        <v>0.2</v>
      </c>
      <c r="AN194" s="129">
        <f t="shared" si="13"/>
        <v>80.499999999999986</v>
      </c>
      <c r="AO194" s="163">
        <f t="shared" si="14"/>
        <v>5.0312499999999991</v>
      </c>
    </row>
    <row r="195" spans="1:41" x14ac:dyDescent="0.3">
      <c r="A195" s="78" t="s">
        <v>248</v>
      </c>
      <c r="B195" s="50" t="s">
        <v>43</v>
      </c>
      <c r="C195" s="50" t="s">
        <v>25</v>
      </c>
      <c r="D195" s="50">
        <v>4</v>
      </c>
      <c r="E195" s="160"/>
      <c r="F195" s="52" t="s">
        <v>340</v>
      </c>
      <c r="G195" s="68">
        <v>208</v>
      </c>
      <c r="H195" s="94">
        <f t="shared" si="10"/>
        <v>4</v>
      </c>
      <c r="I195" s="68">
        <v>212</v>
      </c>
      <c r="J195" s="133">
        <v>210</v>
      </c>
      <c r="K195" s="94">
        <f t="shared" si="11"/>
        <v>90</v>
      </c>
      <c r="L195" s="134">
        <v>300</v>
      </c>
      <c r="M195" s="68">
        <v>269</v>
      </c>
      <c r="N195" s="94">
        <f t="shared" si="12"/>
        <v>-31</v>
      </c>
      <c r="O195" s="68">
        <v>238</v>
      </c>
      <c r="P195" s="154">
        <v>0.27</v>
      </c>
      <c r="Q195" s="153">
        <v>16</v>
      </c>
      <c r="R195" s="153">
        <v>0</v>
      </c>
      <c r="S195" s="125">
        <v>0</v>
      </c>
      <c r="T195" s="68">
        <v>0</v>
      </c>
      <c r="U195" s="68">
        <v>0</v>
      </c>
      <c r="V195" s="68">
        <v>0</v>
      </c>
      <c r="W195" s="68">
        <v>0</v>
      </c>
      <c r="X195" s="68">
        <v>0</v>
      </c>
      <c r="Y195" s="68">
        <v>0</v>
      </c>
      <c r="Z195" s="125">
        <v>0</v>
      </c>
      <c r="AA195" s="68">
        <v>0</v>
      </c>
      <c r="AB195" s="68">
        <v>0</v>
      </c>
      <c r="AC195" s="68">
        <v>0</v>
      </c>
      <c r="AD195" s="68">
        <v>69.8</v>
      </c>
      <c r="AE195" s="68">
        <v>46.5</v>
      </c>
      <c r="AF195" s="68">
        <v>568</v>
      </c>
      <c r="AG195" s="68">
        <v>3.1</v>
      </c>
      <c r="AH195" s="68">
        <v>27.4</v>
      </c>
      <c r="AI195" s="125">
        <v>0</v>
      </c>
      <c r="AJ195" s="68">
        <v>0</v>
      </c>
      <c r="AK195" s="127">
        <v>0.1</v>
      </c>
      <c r="AL195" s="68">
        <v>0.6</v>
      </c>
      <c r="AM195" s="128">
        <v>0.4</v>
      </c>
      <c r="AN195" s="129">
        <f t="shared" si="13"/>
        <v>74.800000000000011</v>
      </c>
      <c r="AO195" s="163">
        <f t="shared" si="14"/>
        <v>4.6750000000000007</v>
      </c>
    </row>
    <row r="196" spans="1:41" x14ac:dyDescent="0.3">
      <c r="A196" s="78" t="s">
        <v>183</v>
      </c>
      <c r="B196" s="50" t="s">
        <v>42</v>
      </c>
      <c r="C196" s="50" t="s">
        <v>16</v>
      </c>
      <c r="D196" s="50">
        <v>9</v>
      </c>
      <c r="E196" s="160"/>
      <c r="F196" s="52" t="s">
        <v>340</v>
      </c>
      <c r="G196" s="68">
        <v>210</v>
      </c>
      <c r="H196" s="94">
        <f t="shared" si="10"/>
        <v>4</v>
      </c>
      <c r="I196" s="68">
        <v>214</v>
      </c>
      <c r="J196" s="133">
        <v>231</v>
      </c>
      <c r="K196" s="94">
        <f t="shared" si="11"/>
        <v>69</v>
      </c>
      <c r="L196" s="134">
        <v>300</v>
      </c>
      <c r="M196" s="68">
        <v>341</v>
      </c>
      <c r="N196" s="94">
        <f t="shared" si="12"/>
        <v>-41</v>
      </c>
      <c r="O196" s="68">
        <v>300</v>
      </c>
      <c r="P196" s="154">
        <v>0.06</v>
      </c>
      <c r="Q196" s="153">
        <v>16</v>
      </c>
      <c r="R196" s="153">
        <v>0</v>
      </c>
      <c r="S196" s="125">
        <v>0</v>
      </c>
      <c r="T196" s="68">
        <v>0</v>
      </c>
      <c r="U196" s="68">
        <v>0</v>
      </c>
      <c r="V196" s="68">
        <v>0</v>
      </c>
      <c r="W196" s="68">
        <v>0</v>
      </c>
      <c r="X196" s="68">
        <v>0</v>
      </c>
      <c r="Y196" s="68">
        <v>0</v>
      </c>
      <c r="Z196" s="125">
        <v>54</v>
      </c>
      <c r="AA196" s="68">
        <v>231</v>
      </c>
      <c r="AB196" s="68">
        <v>1</v>
      </c>
      <c r="AC196" s="68">
        <v>14.2</v>
      </c>
      <c r="AD196" s="68">
        <v>11</v>
      </c>
      <c r="AE196" s="68">
        <v>8.6999999999999993</v>
      </c>
      <c r="AF196" s="68">
        <v>70.5</v>
      </c>
      <c r="AG196" s="68">
        <v>0.3</v>
      </c>
      <c r="AH196" s="68">
        <v>5.7</v>
      </c>
      <c r="AI196" s="125">
        <v>0</v>
      </c>
      <c r="AJ196" s="68">
        <v>0</v>
      </c>
      <c r="AK196" s="127">
        <v>0</v>
      </c>
      <c r="AL196" s="68">
        <v>0.4</v>
      </c>
      <c r="AM196" s="128">
        <v>0.2</v>
      </c>
      <c r="AN196" s="129">
        <f t="shared" si="13"/>
        <v>37.549999999999997</v>
      </c>
      <c r="AO196" s="163">
        <f t="shared" si="14"/>
        <v>2.3468749999999998</v>
      </c>
    </row>
    <row r="197" spans="1:41" x14ac:dyDescent="0.3">
      <c r="A197" s="78" t="s">
        <v>194</v>
      </c>
      <c r="B197" s="50" t="s">
        <v>43</v>
      </c>
      <c r="C197" s="50" t="s">
        <v>36</v>
      </c>
      <c r="D197" s="50">
        <v>11</v>
      </c>
      <c r="E197" s="160"/>
      <c r="F197" s="52" t="s">
        <v>340</v>
      </c>
      <c r="G197" s="68">
        <v>213</v>
      </c>
      <c r="H197" s="94">
        <f t="shared" ref="H197:H260" si="15">I197-G197</f>
        <v>4</v>
      </c>
      <c r="I197" s="68">
        <v>217</v>
      </c>
      <c r="J197" s="133">
        <v>300</v>
      </c>
      <c r="K197" s="94">
        <f t="shared" ref="K197:K260" si="16">L197-J197</f>
        <v>0</v>
      </c>
      <c r="L197" s="134">
        <v>300</v>
      </c>
      <c r="M197" s="68">
        <v>300</v>
      </c>
      <c r="N197" s="94">
        <f t="shared" ref="N197:N260" si="17">O197-M197</f>
        <v>0</v>
      </c>
      <c r="O197" s="68">
        <v>300</v>
      </c>
      <c r="P197" s="154">
        <v>0.01</v>
      </c>
      <c r="Q197" s="153">
        <v>16</v>
      </c>
      <c r="R197" s="153">
        <v>0</v>
      </c>
      <c r="S197" s="125">
        <v>0</v>
      </c>
      <c r="T197" s="68">
        <v>0</v>
      </c>
      <c r="U197" s="68">
        <v>0</v>
      </c>
      <c r="V197" s="68">
        <v>0</v>
      </c>
      <c r="W197" s="68">
        <v>0</v>
      </c>
      <c r="X197" s="68">
        <v>0</v>
      </c>
      <c r="Y197" s="68">
        <v>0</v>
      </c>
      <c r="Z197" s="125">
        <v>0</v>
      </c>
      <c r="AA197" s="68">
        <v>0</v>
      </c>
      <c r="AB197" s="68">
        <v>0</v>
      </c>
      <c r="AC197" s="68">
        <v>0</v>
      </c>
      <c r="AD197" s="68">
        <v>3.6</v>
      </c>
      <c r="AE197" s="68">
        <v>2.2999999999999998</v>
      </c>
      <c r="AF197" s="68">
        <v>30.7</v>
      </c>
      <c r="AG197" s="68">
        <v>0.2</v>
      </c>
      <c r="AH197" s="68">
        <v>3.9</v>
      </c>
      <c r="AI197" s="125">
        <v>0</v>
      </c>
      <c r="AJ197" s="68">
        <v>0</v>
      </c>
      <c r="AK197" s="127">
        <v>0</v>
      </c>
      <c r="AL197" s="68">
        <v>0.1</v>
      </c>
      <c r="AM197" s="128">
        <v>0</v>
      </c>
      <c r="AN197" s="129">
        <f t="shared" ref="AN197:AN242" si="18">IFERROR($S197*$S$2+$T197*$T$2+IF($U$2=0,0,$U197/$U$2)+$V197*$V$2+$W197*$W$2+$X197*$X$2+$Y197*$Y$2+$Z197*$Z$2+IF($AA$2=0,0,$AA197/$AA$2)+$AB$2*$AB197+$AC$2*$AC197+$AD$2*$AD197+$AE197*$AE$2+IF($AF$2=0,0,$AF197/$AF$2)+$AG197*$AG$2+$AH197*$AH$2+IF($AI$2=0,0,$AI197/$AI$2)+$AJ197*$AJ$2+$AK197*$AK$2+$AL197*$AL$2+$AM197*$AM$2,0)</f>
        <v>4.2699999999999996</v>
      </c>
      <c r="AO197" s="163">
        <f t="shared" si="14"/>
        <v>0.26687499999999997</v>
      </c>
    </row>
    <row r="198" spans="1:41" x14ac:dyDescent="0.3">
      <c r="A198" s="78" t="s">
        <v>321</v>
      </c>
      <c r="B198" s="50" t="s">
        <v>45</v>
      </c>
      <c r="C198" s="50" t="s">
        <v>16</v>
      </c>
      <c r="D198" s="50">
        <v>9</v>
      </c>
      <c r="E198" s="160" t="s">
        <v>449</v>
      </c>
      <c r="F198" s="52" t="s">
        <v>340</v>
      </c>
      <c r="G198" s="68">
        <v>214</v>
      </c>
      <c r="H198" s="94">
        <f t="shared" si="15"/>
        <v>4</v>
      </c>
      <c r="I198" s="68">
        <v>218</v>
      </c>
      <c r="J198" s="133">
        <v>293</v>
      </c>
      <c r="K198" s="94">
        <f t="shared" si="16"/>
        <v>7</v>
      </c>
      <c r="L198" s="134">
        <v>300</v>
      </c>
      <c r="M198" s="68">
        <v>304</v>
      </c>
      <c r="N198" s="94">
        <f t="shared" si="17"/>
        <v>-4</v>
      </c>
      <c r="O198" s="68">
        <v>300</v>
      </c>
      <c r="P198" s="154">
        <v>0.02</v>
      </c>
      <c r="Q198" s="153">
        <v>16</v>
      </c>
      <c r="R198" s="153">
        <v>0</v>
      </c>
      <c r="S198" s="125">
        <v>0</v>
      </c>
      <c r="T198" s="68">
        <v>0</v>
      </c>
      <c r="U198" s="68">
        <v>0</v>
      </c>
      <c r="V198" s="68">
        <v>0</v>
      </c>
      <c r="W198" s="68">
        <v>0</v>
      </c>
      <c r="X198" s="68">
        <v>0</v>
      </c>
      <c r="Y198" s="68">
        <v>0</v>
      </c>
      <c r="Z198" s="125">
        <v>0</v>
      </c>
      <c r="AA198" s="68">
        <v>0</v>
      </c>
      <c r="AB198" s="68">
        <v>0</v>
      </c>
      <c r="AC198" s="68">
        <v>0</v>
      </c>
      <c r="AD198" s="68">
        <v>27.4</v>
      </c>
      <c r="AE198" s="68">
        <v>20.100000000000001</v>
      </c>
      <c r="AF198" s="68">
        <v>210</v>
      </c>
      <c r="AG198" s="68">
        <v>1.6</v>
      </c>
      <c r="AH198" s="68">
        <v>11.8</v>
      </c>
      <c r="AI198" s="125">
        <v>0</v>
      </c>
      <c r="AJ198" s="68">
        <v>0</v>
      </c>
      <c r="AK198" s="127">
        <v>0</v>
      </c>
      <c r="AL198" s="68">
        <v>0.5</v>
      </c>
      <c r="AM198" s="128">
        <v>0.3</v>
      </c>
      <c r="AN198" s="129">
        <f t="shared" si="18"/>
        <v>30</v>
      </c>
      <c r="AO198" s="163">
        <f t="shared" ref="AO198:AO242" si="19">IFERROR($AN198/$Q198,"-")</f>
        <v>1.875</v>
      </c>
    </row>
    <row r="199" spans="1:41" x14ac:dyDescent="0.3">
      <c r="A199" s="78" t="s">
        <v>407</v>
      </c>
      <c r="B199" s="50" t="s">
        <v>42</v>
      </c>
      <c r="C199" s="50" t="s">
        <v>23</v>
      </c>
      <c r="D199" s="50">
        <v>10</v>
      </c>
      <c r="E199" s="160"/>
      <c r="F199" s="52" t="s">
        <v>340</v>
      </c>
      <c r="G199" s="68">
        <v>218</v>
      </c>
      <c r="H199" s="94">
        <f t="shared" si="15"/>
        <v>4</v>
      </c>
      <c r="I199" s="68">
        <v>222</v>
      </c>
      <c r="J199" s="133">
        <v>253</v>
      </c>
      <c r="K199" s="94">
        <f t="shared" si="16"/>
        <v>47</v>
      </c>
      <c r="L199" s="134">
        <v>300</v>
      </c>
      <c r="M199" s="68">
        <v>324</v>
      </c>
      <c r="N199" s="94">
        <f t="shared" si="17"/>
        <v>-24</v>
      </c>
      <c r="O199" s="68">
        <v>300</v>
      </c>
      <c r="P199" s="154">
        <v>0.05</v>
      </c>
      <c r="Q199" s="153">
        <v>16</v>
      </c>
      <c r="R199" s="153">
        <v>0</v>
      </c>
      <c r="S199" s="125">
        <v>0</v>
      </c>
      <c r="T199" s="68">
        <v>0</v>
      </c>
      <c r="U199" s="68">
        <v>0</v>
      </c>
      <c r="V199" s="68">
        <v>0</v>
      </c>
      <c r="W199" s="68">
        <v>0</v>
      </c>
      <c r="X199" s="68">
        <v>0</v>
      </c>
      <c r="Y199" s="68">
        <v>0</v>
      </c>
      <c r="Z199" s="125">
        <v>52.1</v>
      </c>
      <c r="AA199" s="68">
        <v>213</v>
      </c>
      <c r="AB199" s="68">
        <v>1.3</v>
      </c>
      <c r="AC199" s="68">
        <v>13.4</v>
      </c>
      <c r="AD199" s="68">
        <v>10.6</v>
      </c>
      <c r="AE199" s="68">
        <v>8.6</v>
      </c>
      <c r="AF199" s="68">
        <v>71.599999999999994</v>
      </c>
      <c r="AG199" s="68">
        <v>0.3</v>
      </c>
      <c r="AH199" s="68">
        <v>5.7</v>
      </c>
      <c r="AI199" s="125">
        <v>84.9</v>
      </c>
      <c r="AJ199" s="68">
        <v>0</v>
      </c>
      <c r="AK199" s="127">
        <v>0</v>
      </c>
      <c r="AL199" s="68">
        <v>0.3</v>
      </c>
      <c r="AM199" s="128">
        <v>0.2</v>
      </c>
      <c r="AN199" s="129">
        <f t="shared" si="18"/>
        <v>37.659999999999997</v>
      </c>
      <c r="AO199" s="163">
        <f t="shared" si="19"/>
        <v>2.3537499999999998</v>
      </c>
    </row>
    <row r="200" spans="1:41" x14ac:dyDescent="0.3">
      <c r="A200" s="78" t="s">
        <v>408</v>
      </c>
      <c r="B200" s="50" t="s">
        <v>44</v>
      </c>
      <c r="C200" s="50" t="s">
        <v>47</v>
      </c>
      <c r="D200" s="50">
        <v>6</v>
      </c>
      <c r="E200" s="160"/>
      <c r="F200" s="52" t="s">
        <v>340</v>
      </c>
      <c r="G200" s="68">
        <v>220</v>
      </c>
      <c r="H200" s="94">
        <f t="shared" si="15"/>
        <v>4</v>
      </c>
      <c r="I200" s="68">
        <v>224</v>
      </c>
      <c r="J200" s="133">
        <v>300</v>
      </c>
      <c r="K200" s="94">
        <f t="shared" si="16"/>
        <v>0</v>
      </c>
      <c r="L200" s="134">
        <v>300</v>
      </c>
      <c r="M200" s="68">
        <v>300</v>
      </c>
      <c r="N200" s="94">
        <f t="shared" si="17"/>
        <v>0</v>
      </c>
      <c r="O200" s="68">
        <v>300</v>
      </c>
      <c r="P200" s="154">
        <v>0.01</v>
      </c>
      <c r="Q200" s="153">
        <v>16</v>
      </c>
      <c r="R200" s="153">
        <v>0</v>
      </c>
      <c r="S200" s="125">
        <v>1.7</v>
      </c>
      <c r="T200" s="68">
        <v>0.9</v>
      </c>
      <c r="U200" s="68">
        <v>21.8</v>
      </c>
      <c r="V200" s="68">
        <v>0.1</v>
      </c>
      <c r="W200" s="68">
        <v>0.1</v>
      </c>
      <c r="X200" s="68">
        <v>0.2</v>
      </c>
      <c r="Y200" s="68">
        <v>7</v>
      </c>
      <c r="Z200" s="125">
        <v>0.1</v>
      </c>
      <c r="AA200" s="68">
        <v>0.2</v>
      </c>
      <c r="AB200" s="68">
        <v>0</v>
      </c>
      <c r="AC200" s="68">
        <v>3.8</v>
      </c>
      <c r="AD200" s="68">
        <v>0</v>
      </c>
      <c r="AE200" s="68">
        <v>0</v>
      </c>
      <c r="AF200" s="68">
        <v>0</v>
      </c>
      <c r="AG200" s="68">
        <v>0</v>
      </c>
      <c r="AH200" s="68">
        <v>0</v>
      </c>
      <c r="AI200" s="125">
        <v>0</v>
      </c>
      <c r="AJ200" s="68">
        <v>0</v>
      </c>
      <c r="AK200" s="127">
        <v>0</v>
      </c>
      <c r="AL200" s="68">
        <v>0</v>
      </c>
      <c r="AM200" s="128">
        <v>0</v>
      </c>
      <c r="AN200" s="129">
        <f t="shared" si="18"/>
        <v>1.1919999999999999</v>
      </c>
      <c r="AO200" s="163">
        <f t="shared" si="19"/>
        <v>7.4499999999999997E-2</v>
      </c>
    </row>
    <row r="201" spans="1:41" x14ac:dyDescent="0.3">
      <c r="A201" s="78" t="s">
        <v>409</v>
      </c>
      <c r="B201" s="50" t="s">
        <v>44</v>
      </c>
      <c r="C201" s="50" t="s">
        <v>38</v>
      </c>
      <c r="D201" s="50">
        <v>8</v>
      </c>
      <c r="E201" s="160"/>
      <c r="F201" s="52" t="s">
        <v>340</v>
      </c>
      <c r="G201" s="68">
        <v>223</v>
      </c>
      <c r="H201" s="94">
        <f t="shared" si="15"/>
        <v>4</v>
      </c>
      <c r="I201" s="68">
        <v>227</v>
      </c>
      <c r="J201" s="133">
        <v>392</v>
      </c>
      <c r="K201" s="94">
        <f t="shared" si="16"/>
        <v>-92</v>
      </c>
      <c r="L201" s="134">
        <v>300</v>
      </c>
      <c r="M201" s="68">
        <v>236</v>
      </c>
      <c r="N201" s="94">
        <f t="shared" si="17"/>
        <v>-11</v>
      </c>
      <c r="O201" s="68">
        <v>225</v>
      </c>
      <c r="P201" s="154">
        <v>0.01</v>
      </c>
      <c r="Q201" s="153">
        <v>16</v>
      </c>
      <c r="R201" s="153">
        <v>0</v>
      </c>
      <c r="S201" s="125">
        <v>34.700000000000003</v>
      </c>
      <c r="T201" s="68">
        <v>20.399999999999999</v>
      </c>
      <c r="U201" s="68">
        <v>389</v>
      </c>
      <c r="V201" s="68">
        <v>2.4</v>
      </c>
      <c r="W201" s="68">
        <v>1.7</v>
      </c>
      <c r="X201" s="68">
        <v>4.3</v>
      </c>
      <c r="Y201" s="68">
        <v>24.2</v>
      </c>
      <c r="Z201" s="125">
        <v>7.3</v>
      </c>
      <c r="AA201" s="68">
        <v>22</v>
      </c>
      <c r="AB201" s="68">
        <v>0.2</v>
      </c>
      <c r="AC201" s="68">
        <v>4.8</v>
      </c>
      <c r="AD201" s="68">
        <v>0</v>
      </c>
      <c r="AE201" s="68">
        <v>0</v>
      </c>
      <c r="AF201" s="68">
        <v>0</v>
      </c>
      <c r="AG201" s="68">
        <v>0</v>
      </c>
      <c r="AH201" s="68">
        <v>0</v>
      </c>
      <c r="AI201" s="125">
        <v>0</v>
      </c>
      <c r="AJ201" s="68">
        <v>0</v>
      </c>
      <c r="AK201" s="127">
        <v>0.1</v>
      </c>
      <c r="AL201" s="68">
        <v>0.8</v>
      </c>
      <c r="AM201" s="128">
        <v>0.5</v>
      </c>
      <c r="AN201" s="129">
        <f t="shared" si="18"/>
        <v>26.06</v>
      </c>
      <c r="AO201" s="163">
        <f t="shared" si="19"/>
        <v>1.6287499999999999</v>
      </c>
    </row>
    <row r="202" spans="1:41" x14ac:dyDescent="0.3">
      <c r="A202" s="78" t="s">
        <v>305</v>
      </c>
      <c r="B202" s="50" t="s">
        <v>43</v>
      </c>
      <c r="C202" s="50" t="s">
        <v>38</v>
      </c>
      <c r="D202" s="50">
        <v>8</v>
      </c>
      <c r="E202" s="160"/>
      <c r="F202" s="52" t="s">
        <v>340</v>
      </c>
      <c r="G202" s="68">
        <v>224</v>
      </c>
      <c r="H202" s="94">
        <f t="shared" si="15"/>
        <v>-40</v>
      </c>
      <c r="I202" s="68">
        <v>184</v>
      </c>
      <c r="J202" s="133">
        <v>228</v>
      </c>
      <c r="K202" s="94">
        <f t="shared" si="16"/>
        <v>-10</v>
      </c>
      <c r="L202" s="134">
        <v>218</v>
      </c>
      <c r="M202" s="68">
        <v>270</v>
      </c>
      <c r="N202" s="94">
        <f t="shared" si="17"/>
        <v>30</v>
      </c>
      <c r="O202" s="68">
        <v>300</v>
      </c>
      <c r="P202" s="154">
        <v>0.02</v>
      </c>
      <c r="Q202" s="153">
        <v>16</v>
      </c>
      <c r="R202" s="153">
        <v>0</v>
      </c>
      <c r="S202" s="125">
        <v>0</v>
      </c>
      <c r="T202" s="68">
        <v>0</v>
      </c>
      <c r="U202" s="68">
        <v>0</v>
      </c>
      <c r="V202" s="68">
        <v>0</v>
      </c>
      <c r="W202" s="68">
        <v>0</v>
      </c>
      <c r="X202" s="68">
        <v>0</v>
      </c>
      <c r="Y202" s="68">
        <v>0</v>
      </c>
      <c r="Z202" s="125">
        <v>0</v>
      </c>
      <c r="AA202" s="68">
        <v>0</v>
      </c>
      <c r="AB202" s="68">
        <v>0</v>
      </c>
      <c r="AC202" s="68">
        <v>0</v>
      </c>
      <c r="AD202" s="68">
        <v>65.8</v>
      </c>
      <c r="AE202" s="68">
        <v>36.700000000000003</v>
      </c>
      <c r="AF202" s="68">
        <v>479</v>
      </c>
      <c r="AG202" s="68">
        <v>2.8</v>
      </c>
      <c r="AH202" s="68">
        <v>23.5</v>
      </c>
      <c r="AI202" s="125">
        <v>48.6</v>
      </c>
      <c r="AJ202" s="68">
        <v>0</v>
      </c>
      <c r="AK202" s="127">
        <v>0.1</v>
      </c>
      <c r="AL202" s="68">
        <v>0.4</v>
      </c>
      <c r="AM202" s="128">
        <v>0.2</v>
      </c>
      <c r="AN202" s="129">
        <f t="shared" si="18"/>
        <v>64.499999999999986</v>
      </c>
      <c r="AO202" s="163">
        <f t="shared" si="19"/>
        <v>4.0312499999999991</v>
      </c>
    </row>
    <row r="203" spans="1:41" x14ac:dyDescent="0.3">
      <c r="A203" s="78" t="s">
        <v>318</v>
      </c>
      <c r="B203" s="50" t="s">
        <v>43</v>
      </c>
      <c r="C203" s="50" t="s">
        <v>18</v>
      </c>
      <c r="D203" s="50">
        <v>4</v>
      </c>
      <c r="E203" s="160"/>
      <c r="F203" s="52" t="s">
        <v>340</v>
      </c>
      <c r="G203" s="68">
        <v>226</v>
      </c>
      <c r="H203" s="94">
        <f t="shared" si="15"/>
        <v>-43</v>
      </c>
      <c r="I203" s="68">
        <v>183</v>
      </c>
      <c r="J203" s="133">
        <v>251</v>
      </c>
      <c r="K203" s="94">
        <f t="shared" si="16"/>
        <v>49</v>
      </c>
      <c r="L203" s="134">
        <v>300</v>
      </c>
      <c r="M203" s="68">
        <v>344</v>
      </c>
      <c r="N203" s="94">
        <f t="shared" si="17"/>
        <v>-44</v>
      </c>
      <c r="O203" s="68">
        <v>300</v>
      </c>
      <c r="P203" s="154">
        <v>0.02</v>
      </c>
      <c r="Q203" s="153">
        <v>16</v>
      </c>
      <c r="R203" s="153">
        <v>0</v>
      </c>
      <c r="S203" s="125">
        <v>0</v>
      </c>
      <c r="T203" s="68">
        <v>0</v>
      </c>
      <c r="U203" s="68">
        <v>0</v>
      </c>
      <c r="V203" s="68">
        <v>0</v>
      </c>
      <c r="W203" s="68">
        <v>0</v>
      </c>
      <c r="X203" s="68">
        <v>0</v>
      </c>
      <c r="Y203" s="68">
        <v>0</v>
      </c>
      <c r="Z203" s="125">
        <v>0</v>
      </c>
      <c r="AA203" s="68">
        <v>0</v>
      </c>
      <c r="AB203" s="68">
        <v>0</v>
      </c>
      <c r="AC203" s="68">
        <v>0</v>
      </c>
      <c r="AD203" s="68">
        <v>53.8</v>
      </c>
      <c r="AE203" s="68">
        <v>33.4</v>
      </c>
      <c r="AF203" s="68">
        <v>411</v>
      </c>
      <c r="AG203" s="68">
        <v>2.2999999999999998</v>
      </c>
      <c r="AH203" s="68">
        <v>20.5</v>
      </c>
      <c r="AI203" s="125">
        <v>0</v>
      </c>
      <c r="AJ203" s="68">
        <v>0</v>
      </c>
      <c r="AK203" s="127">
        <v>0.1</v>
      </c>
      <c r="AL203" s="68">
        <v>0.2</v>
      </c>
      <c r="AM203" s="128">
        <v>0.1</v>
      </c>
      <c r="AN203" s="129">
        <f t="shared" si="18"/>
        <v>54.9</v>
      </c>
      <c r="AO203" s="163">
        <f t="shared" si="19"/>
        <v>3.4312499999999999</v>
      </c>
    </row>
    <row r="204" spans="1:41" x14ac:dyDescent="0.3">
      <c r="A204" s="78" t="s">
        <v>192</v>
      </c>
      <c r="B204" s="50" t="s">
        <v>42</v>
      </c>
      <c r="C204" s="50" t="s">
        <v>24</v>
      </c>
      <c r="D204" s="50">
        <v>5</v>
      </c>
      <c r="E204" s="160"/>
      <c r="F204" s="52" t="s">
        <v>340</v>
      </c>
      <c r="G204" s="68">
        <v>228</v>
      </c>
      <c r="H204" s="94">
        <f t="shared" si="15"/>
        <v>2</v>
      </c>
      <c r="I204" s="68">
        <v>230</v>
      </c>
      <c r="J204" s="133">
        <v>297</v>
      </c>
      <c r="K204" s="94">
        <f t="shared" si="16"/>
        <v>3</v>
      </c>
      <c r="L204" s="134">
        <v>300</v>
      </c>
      <c r="M204" s="68">
        <v>334</v>
      </c>
      <c r="N204" s="94">
        <f t="shared" si="17"/>
        <v>-34</v>
      </c>
      <c r="O204" s="68">
        <v>300</v>
      </c>
      <c r="P204" s="154">
        <v>0.02</v>
      </c>
      <c r="Q204" s="153">
        <v>16</v>
      </c>
      <c r="R204" s="153">
        <v>0</v>
      </c>
      <c r="S204" s="125">
        <v>0</v>
      </c>
      <c r="T204" s="68">
        <v>0</v>
      </c>
      <c r="U204" s="68">
        <v>0</v>
      </c>
      <c r="V204" s="68">
        <v>0</v>
      </c>
      <c r="W204" s="68">
        <v>0</v>
      </c>
      <c r="X204" s="68">
        <v>0</v>
      </c>
      <c r="Y204" s="68">
        <v>0</v>
      </c>
      <c r="Z204" s="125">
        <v>32</v>
      </c>
      <c r="AA204" s="68">
        <v>127</v>
      </c>
      <c r="AB204" s="68">
        <v>0.9</v>
      </c>
      <c r="AC204" s="68">
        <v>9.6</v>
      </c>
      <c r="AD204" s="68">
        <v>3.5</v>
      </c>
      <c r="AE204" s="68">
        <v>2.8</v>
      </c>
      <c r="AF204" s="68">
        <v>22.3</v>
      </c>
      <c r="AG204" s="68">
        <v>0.1</v>
      </c>
      <c r="AH204" s="68">
        <v>3.6</v>
      </c>
      <c r="AI204" s="125">
        <v>0</v>
      </c>
      <c r="AJ204" s="68">
        <v>0</v>
      </c>
      <c r="AK204" s="127">
        <v>0</v>
      </c>
      <c r="AL204" s="68">
        <v>0.5</v>
      </c>
      <c r="AM204" s="128">
        <v>0.3</v>
      </c>
      <c r="AN204" s="129">
        <f t="shared" si="18"/>
        <v>20.330000000000002</v>
      </c>
      <c r="AO204" s="163">
        <f t="shared" si="19"/>
        <v>1.2706250000000001</v>
      </c>
    </row>
    <row r="205" spans="1:41" x14ac:dyDescent="0.3">
      <c r="A205" s="78" t="s">
        <v>410</v>
      </c>
      <c r="B205" s="50" t="s">
        <v>45</v>
      </c>
      <c r="C205" s="50" t="s">
        <v>10</v>
      </c>
      <c r="D205" s="50">
        <v>6</v>
      </c>
      <c r="E205" s="160"/>
      <c r="F205" s="52" t="s">
        <v>340</v>
      </c>
      <c r="G205" s="68">
        <v>229</v>
      </c>
      <c r="H205" s="94">
        <f t="shared" si="15"/>
        <v>2</v>
      </c>
      <c r="I205" s="68">
        <v>231</v>
      </c>
      <c r="J205" s="133">
        <v>224</v>
      </c>
      <c r="K205" s="94">
        <f t="shared" si="16"/>
        <v>-26</v>
      </c>
      <c r="L205" s="134">
        <v>198</v>
      </c>
      <c r="M205" s="68">
        <v>183</v>
      </c>
      <c r="N205" s="94">
        <f t="shared" si="17"/>
        <v>-9</v>
      </c>
      <c r="O205" s="68">
        <v>174</v>
      </c>
      <c r="P205" s="154">
        <v>0.05</v>
      </c>
      <c r="Q205" s="153">
        <v>16</v>
      </c>
      <c r="R205" s="153">
        <v>0</v>
      </c>
      <c r="S205" s="125">
        <v>0</v>
      </c>
      <c r="T205" s="68">
        <v>0</v>
      </c>
      <c r="U205" s="68">
        <v>0</v>
      </c>
      <c r="V205" s="68">
        <v>0</v>
      </c>
      <c r="W205" s="68">
        <v>0</v>
      </c>
      <c r="X205" s="68">
        <v>0</v>
      </c>
      <c r="Y205" s="68">
        <v>0</v>
      </c>
      <c r="Z205" s="125">
        <v>0</v>
      </c>
      <c r="AA205" s="68">
        <v>0</v>
      </c>
      <c r="AB205" s="68">
        <v>0</v>
      </c>
      <c r="AC205" s="68">
        <v>0</v>
      </c>
      <c r="AD205" s="68">
        <v>54.3</v>
      </c>
      <c r="AE205" s="68">
        <v>35.9</v>
      </c>
      <c r="AF205" s="68">
        <v>414</v>
      </c>
      <c r="AG205" s="68">
        <v>2.2999999999999998</v>
      </c>
      <c r="AH205" s="68">
        <v>20.7</v>
      </c>
      <c r="AI205" s="125">
        <v>0</v>
      </c>
      <c r="AJ205" s="68">
        <v>0</v>
      </c>
      <c r="AK205" s="127">
        <v>0.1</v>
      </c>
      <c r="AL205" s="68">
        <v>0.8</v>
      </c>
      <c r="AM205" s="128">
        <v>0.5</v>
      </c>
      <c r="AN205" s="129">
        <f t="shared" si="18"/>
        <v>54.4</v>
      </c>
      <c r="AO205" s="163">
        <f t="shared" si="19"/>
        <v>3.4</v>
      </c>
    </row>
    <row r="206" spans="1:41" x14ac:dyDescent="0.3">
      <c r="A206" s="78" t="s">
        <v>411</v>
      </c>
      <c r="B206" s="50" t="s">
        <v>44</v>
      </c>
      <c r="C206" s="50" t="s">
        <v>35</v>
      </c>
      <c r="D206" s="50">
        <v>8</v>
      </c>
      <c r="E206" s="160"/>
      <c r="F206" s="52" t="s">
        <v>340</v>
      </c>
      <c r="G206" s="68">
        <v>231</v>
      </c>
      <c r="H206" s="94">
        <f t="shared" si="15"/>
        <v>2</v>
      </c>
      <c r="I206" s="68">
        <v>233</v>
      </c>
      <c r="J206" s="133">
        <v>399</v>
      </c>
      <c r="K206" s="94">
        <f t="shared" si="16"/>
        <v>-99</v>
      </c>
      <c r="L206" s="134">
        <v>300</v>
      </c>
      <c r="M206" s="68">
        <v>234</v>
      </c>
      <c r="N206" s="94">
        <f t="shared" si="17"/>
        <v>-10</v>
      </c>
      <c r="O206" s="68">
        <v>224</v>
      </c>
      <c r="P206" s="154">
        <v>0.02</v>
      </c>
      <c r="Q206" s="153">
        <v>16</v>
      </c>
      <c r="R206" s="153">
        <v>0</v>
      </c>
      <c r="S206" s="125">
        <v>9.8000000000000007</v>
      </c>
      <c r="T206" s="68">
        <v>5.4</v>
      </c>
      <c r="U206" s="68">
        <v>114</v>
      </c>
      <c r="V206" s="68">
        <v>0.8</v>
      </c>
      <c r="W206" s="68">
        <v>0.5</v>
      </c>
      <c r="X206" s="68">
        <v>1</v>
      </c>
      <c r="Y206" s="68">
        <v>11.3</v>
      </c>
      <c r="Z206" s="125">
        <v>2.8</v>
      </c>
      <c r="AA206" s="68">
        <v>8.4</v>
      </c>
      <c r="AB206" s="68">
        <v>0.1</v>
      </c>
      <c r="AC206" s="68">
        <v>4.2</v>
      </c>
      <c r="AD206" s="68">
        <v>0</v>
      </c>
      <c r="AE206" s="68">
        <v>0</v>
      </c>
      <c r="AF206" s="68">
        <v>0</v>
      </c>
      <c r="AG206" s="68">
        <v>0</v>
      </c>
      <c r="AH206" s="68">
        <v>0</v>
      </c>
      <c r="AI206" s="125">
        <v>0</v>
      </c>
      <c r="AJ206" s="68">
        <v>0</v>
      </c>
      <c r="AK206" s="127">
        <v>0</v>
      </c>
      <c r="AL206" s="68">
        <v>0.3</v>
      </c>
      <c r="AM206" s="128">
        <v>0.2</v>
      </c>
      <c r="AN206" s="129">
        <f t="shared" si="18"/>
        <v>8.2999999999999989</v>
      </c>
      <c r="AO206" s="163">
        <f t="shared" si="19"/>
        <v>0.51874999999999993</v>
      </c>
    </row>
    <row r="207" spans="1:41" x14ac:dyDescent="0.3">
      <c r="A207" s="78" t="s">
        <v>234</v>
      </c>
      <c r="B207" s="50" t="s">
        <v>42</v>
      </c>
      <c r="C207" s="50" t="s">
        <v>26</v>
      </c>
      <c r="D207" s="50">
        <v>11</v>
      </c>
      <c r="E207" s="160"/>
      <c r="F207" s="52" t="s">
        <v>340</v>
      </c>
      <c r="G207" s="68">
        <v>232</v>
      </c>
      <c r="H207" s="94">
        <f t="shared" si="15"/>
        <v>2</v>
      </c>
      <c r="I207" s="68">
        <v>234</v>
      </c>
      <c r="J207" s="133">
        <v>300</v>
      </c>
      <c r="K207" s="94">
        <f t="shared" si="16"/>
        <v>0</v>
      </c>
      <c r="L207" s="134">
        <v>300</v>
      </c>
      <c r="M207" s="68">
        <v>300</v>
      </c>
      <c r="N207" s="94">
        <f t="shared" si="17"/>
        <v>0</v>
      </c>
      <c r="O207" s="68">
        <v>300</v>
      </c>
      <c r="P207" s="154">
        <v>0.01</v>
      </c>
      <c r="Q207" s="153">
        <v>0</v>
      </c>
      <c r="R207" s="153">
        <v>0</v>
      </c>
      <c r="S207" s="125">
        <v>0</v>
      </c>
      <c r="T207" s="68">
        <v>0</v>
      </c>
      <c r="U207" s="68">
        <v>0</v>
      </c>
      <c r="V207" s="68">
        <v>0</v>
      </c>
      <c r="W207" s="68">
        <v>0</v>
      </c>
      <c r="X207" s="68">
        <v>0</v>
      </c>
      <c r="Y207" s="68">
        <v>0</v>
      </c>
      <c r="Z207" s="125">
        <v>0</v>
      </c>
      <c r="AA207" s="68">
        <v>0</v>
      </c>
      <c r="AB207" s="68">
        <v>0</v>
      </c>
      <c r="AC207" s="68">
        <v>0</v>
      </c>
      <c r="AD207" s="68">
        <v>0</v>
      </c>
      <c r="AE207" s="68">
        <v>0</v>
      </c>
      <c r="AF207" s="68">
        <v>0</v>
      </c>
      <c r="AG207" s="68">
        <v>0</v>
      </c>
      <c r="AH207" s="68">
        <v>0</v>
      </c>
      <c r="AI207" s="125">
        <v>0</v>
      </c>
      <c r="AJ207" s="68">
        <v>0</v>
      </c>
      <c r="AK207" s="127">
        <v>0</v>
      </c>
      <c r="AL207" s="68">
        <v>0</v>
      </c>
      <c r="AM207" s="128">
        <v>0</v>
      </c>
      <c r="AN207" s="129">
        <f t="shared" si="18"/>
        <v>0</v>
      </c>
      <c r="AO207" s="163" t="str">
        <f t="shared" si="19"/>
        <v>-</v>
      </c>
    </row>
    <row r="208" spans="1:41" x14ac:dyDescent="0.3">
      <c r="A208" s="78" t="s">
        <v>262</v>
      </c>
      <c r="B208" s="50" t="s">
        <v>42</v>
      </c>
      <c r="C208" s="50" t="s">
        <v>46</v>
      </c>
      <c r="D208" s="50">
        <v>11</v>
      </c>
      <c r="E208" s="160"/>
      <c r="F208" s="52" t="s">
        <v>340</v>
      </c>
      <c r="G208" s="68">
        <v>234</v>
      </c>
      <c r="H208" s="94">
        <f t="shared" si="15"/>
        <v>2</v>
      </c>
      <c r="I208" s="68">
        <v>236</v>
      </c>
      <c r="J208" s="133">
        <v>183</v>
      </c>
      <c r="K208" s="94">
        <f t="shared" si="16"/>
        <v>-16</v>
      </c>
      <c r="L208" s="134">
        <v>167</v>
      </c>
      <c r="M208" s="68">
        <v>165</v>
      </c>
      <c r="N208" s="94">
        <f t="shared" si="17"/>
        <v>-4</v>
      </c>
      <c r="O208" s="68">
        <v>161</v>
      </c>
      <c r="P208" s="154">
        <v>0.05</v>
      </c>
      <c r="Q208" s="153">
        <v>16</v>
      </c>
      <c r="R208" s="153">
        <v>0</v>
      </c>
      <c r="S208" s="125">
        <v>0</v>
      </c>
      <c r="T208" s="68">
        <v>0</v>
      </c>
      <c r="U208" s="68">
        <v>0</v>
      </c>
      <c r="V208" s="68">
        <v>0</v>
      </c>
      <c r="W208" s="68">
        <v>0</v>
      </c>
      <c r="X208" s="68">
        <v>0</v>
      </c>
      <c r="Y208" s="68">
        <v>0</v>
      </c>
      <c r="Z208" s="125">
        <v>80.5</v>
      </c>
      <c r="AA208" s="68">
        <v>344</v>
      </c>
      <c r="AB208" s="68">
        <v>2.8</v>
      </c>
      <c r="AC208" s="68">
        <v>19.3</v>
      </c>
      <c r="AD208" s="68">
        <v>9</v>
      </c>
      <c r="AE208" s="68">
        <v>7</v>
      </c>
      <c r="AF208" s="68">
        <v>56.4</v>
      </c>
      <c r="AG208" s="68">
        <v>0.2</v>
      </c>
      <c r="AH208" s="68">
        <v>5</v>
      </c>
      <c r="AI208" s="125">
        <v>0</v>
      </c>
      <c r="AJ208" s="68">
        <v>0</v>
      </c>
      <c r="AK208" s="127">
        <v>0.1</v>
      </c>
      <c r="AL208" s="68">
        <v>1.2</v>
      </c>
      <c r="AM208" s="128">
        <v>0.7</v>
      </c>
      <c r="AN208" s="129">
        <f t="shared" si="18"/>
        <v>56.84</v>
      </c>
      <c r="AO208" s="163">
        <f t="shared" si="19"/>
        <v>3.5525000000000002</v>
      </c>
    </row>
    <row r="209" spans="1:41" x14ac:dyDescent="0.3">
      <c r="A209" s="78" t="s">
        <v>313</v>
      </c>
      <c r="B209" s="50" t="s">
        <v>45</v>
      </c>
      <c r="C209" s="50" t="s">
        <v>20</v>
      </c>
      <c r="D209" s="50">
        <v>8</v>
      </c>
      <c r="E209" s="160"/>
      <c r="F209" s="52" t="s">
        <v>340</v>
      </c>
      <c r="G209" s="68">
        <v>236</v>
      </c>
      <c r="H209" s="94">
        <f t="shared" si="15"/>
        <v>2</v>
      </c>
      <c r="I209" s="68">
        <v>238</v>
      </c>
      <c r="J209" s="133">
        <v>296</v>
      </c>
      <c r="K209" s="94">
        <f t="shared" si="16"/>
        <v>4</v>
      </c>
      <c r="L209" s="134">
        <v>300</v>
      </c>
      <c r="M209" s="68">
        <v>317</v>
      </c>
      <c r="N209" s="94">
        <f t="shared" si="17"/>
        <v>-17</v>
      </c>
      <c r="O209" s="68">
        <v>300</v>
      </c>
      <c r="P209" s="154">
        <v>0.01</v>
      </c>
      <c r="Q209" s="153">
        <v>16</v>
      </c>
      <c r="R209" s="153">
        <v>0</v>
      </c>
      <c r="S209" s="125">
        <v>0</v>
      </c>
      <c r="T209" s="68">
        <v>0</v>
      </c>
      <c r="U209" s="68">
        <v>0</v>
      </c>
      <c r="V209" s="68">
        <v>0</v>
      </c>
      <c r="W209" s="68">
        <v>0</v>
      </c>
      <c r="X209" s="68">
        <v>0</v>
      </c>
      <c r="Y209" s="68">
        <v>0</v>
      </c>
      <c r="Z209" s="125">
        <v>0</v>
      </c>
      <c r="AA209" s="68">
        <v>0</v>
      </c>
      <c r="AB209" s="68">
        <v>0</v>
      </c>
      <c r="AC209" s="68">
        <v>0</v>
      </c>
      <c r="AD209" s="68">
        <v>35.4</v>
      </c>
      <c r="AE209" s="68">
        <v>22.4</v>
      </c>
      <c r="AF209" s="68">
        <v>254</v>
      </c>
      <c r="AG209" s="68">
        <v>1.8</v>
      </c>
      <c r="AH209" s="68">
        <v>13.7</v>
      </c>
      <c r="AI209" s="125">
        <v>0</v>
      </c>
      <c r="AJ209" s="68">
        <v>0</v>
      </c>
      <c r="AK209" s="127">
        <v>0</v>
      </c>
      <c r="AL209" s="68">
        <v>0.3</v>
      </c>
      <c r="AM209" s="128">
        <v>0.2</v>
      </c>
      <c r="AN209" s="129">
        <f t="shared" si="18"/>
        <v>35.800000000000004</v>
      </c>
      <c r="AO209" s="163">
        <f t="shared" si="19"/>
        <v>2.2375000000000003</v>
      </c>
    </row>
    <row r="210" spans="1:41" x14ac:dyDescent="0.3">
      <c r="A210" s="78" t="s">
        <v>319</v>
      </c>
      <c r="B210" s="50" t="s">
        <v>45</v>
      </c>
      <c r="C210" s="50" t="s">
        <v>25</v>
      </c>
      <c r="D210" s="50">
        <v>4</v>
      </c>
      <c r="E210" s="160"/>
      <c r="F210" s="52" t="s">
        <v>340</v>
      </c>
      <c r="G210" s="68">
        <v>237</v>
      </c>
      <c r="H210" s="94">
        <f t="shared" si="15"/>
        <v>2</v>
      </c>
      <c r="I210" s="68">
        <v>239</v>
      </c>
      <c r="J210" s="133">
        <v>302</v>
      </c>
      <c r="K210" s="94">
        <f t="shared" si="16"/>
        <v>-2</v>
      </c>
      <c r="L210" s="134">
        <v>300</v>
      </c>
      <c r="M210" s="68">
        <v>321</v>
      </c>
      <c r="N210" s="94">
        <f t="shared" si="17"/>
        <v>-21</v>
      </c>
      <c r="O210" s="68">
        <v>300</v>
      </c>
      <c r="P210" s="154">
        <v>0.03</v>
      </c>
      <c r="Q210" s="153">
        <v>16</v>
      </c>
      <c r="R210" s="153">
        <v>0</v>
      </c>
      <c r="S210" s="125">
        <v>0</v>
      </c>
      <c r="T210" s="68">
        <v>0</v>
      </c>
      <c r="U210" s="68">
        <v>0</v>
      </c>
      <c r="V210" s="68">
        <v>0</v>
      </c>
      <c r="W210" s="68">
        <v>0</v>
      </c>
      <c r="X210" s="68">
        <v>0</v>
      </c>
      <c r="Y210" s="68">
        <v>0</v>
      </c>
      <c r="Z210" s="125">
        <v>0</v>
      </c>
      <c r="AA210" s="68">
        <v>0</v>
      </c>
      <c r="AB210" s="68">
        <v>0</v>
      </c>
      <c r="AC210" s="68">
        <v>0</v>
      </c>
      <c r="AD210" s="68">
        <v>18.600000000000001</v>
      </c>
      <c r="AE210" s="68">
        <v>12.8</v>
      </c>
      <c r="AF210" s="68">
        <v>150</v>
      </c>
      <c r="AG210" s="68">
        <v>1.3</v>
      </c>
      <c r="AH210" s="68">
        <v>9.1</v>
      </c>
      <c r="AI210" s="125">
        <v>0</v>
      </c>
      <c r="AJ210" s="68">
        <v>0</v>
      </c>
      <c r="AK210" s="127">
        <v>0</v>
      </c>
      <c r="AL210" s="68">
        <v>0.1</v>
      </c>
      <c r="AM210" s="128">
        <v>0.1</v>
      </c>
      <c r="AN210" s="129">
        <f t="shared" si="18"/>
        <v>22.6</v>
      </c>
      <c r="AO210" s="163">
        <f t="shared" si="19"/>
        <v>1.4125000000000001</v>
      </c>
    </row>
    <row r="211" spans="1:41" x14ac:dyDescent="0.3">
      <c r="A211" s="78" t="s">
        <v>256</v>
      </c>
      <c r="B211" s="50" t="s">
        <v>42</v>
      </c>
      <c r="C211" s="50" t="s">
        <v>10</v>
      </c>
      <c r="D211" s="50">
        <v>6</v>
      </c>
      <c r="E211" s="160"/>
      <c r="F211" s="52" t="s">
        <v>340</v>
      </c>
      <c r="G211" s="68">
        <v>239</v>
      </c>
      <c r="H211" s="94">
        <f t="shared" si="15"/>
        <v>2</v>
      </c>
      <c r="I211" s="68">
        <v>241</v>
      </c>
      <c r="J211" s="133">
        <v>300</v>
      </c>
      <c r="K211" s="94">
        <f t="shared" si="16"/>
        <v>0</v>
      </c>
      <c r="L211" s="134">
        <v>300</v>
      </c>
      <c r="M211" s="68">
        <v>300</v>
      </c>
      <c r="N211" s="94">
        <f t="shared" si="17"/>
        <v>0</v>
      </c>
      <c r="O211" s="68">
        <v>300</v>
      </c>
      <c r="P211" s="154">
        <v>0.01</v>
      </c>
      <c r="Q211" s="153">
        <v>0</v>
      </c>
      <c r="R211" s="153">
        <v>0</v>
      </c>
      <c r="S211" s="125">
        <v>0</v>
      </c>
      <c r="T211" s="68">
        <v>0</v>
      </c>
      <c r="U211" s="68">
        <v>0</v>
      </c>
      <c r="V211" s="68">
        <v>0</v>
      </c>
      <c r="W211" s="68">
        <v>0</v>
      </c>
      <c r="X211" s="68">
        <v>0</v>
      </c>
      <c r="Y211" s="68">
        <v>0</v>
      </c>
      <c r="Z211" s="125">
        <v>0</v>
      </c>
      <c r="AA211" s="68">
        <v>0</v>
      </c>
      <c r="AB211" s="68">
        <v>0</v>
      </c>
      <c r="AC211" s="68">
        <v>0</v>
      </c>
      <c r="AD211" s="68">
        <v>0</v>
      </c>
      <c r="AE211" s="68">
        <v>0</v>
      </c>
      <c r="AF211" s="68">
        <v>0</v>
      </c>
      <c r="AG211" s="68">
        <v>0</v>
      </c>
      <c r="AH211" s="68">
        <v>0</v>
      </c>
      <c r="AI211" s="125">
        <v>0</v>
      </c>
      <c r="AJ211" s="68">
        <v>0</v>
      </c>
      <c r="AK211" s="127">
        <v>0</v>
      </c>
      <c r="AL211" s="68">
        <v>0</v>
      </c>
      <c r="AM211" s="128">
        <v>0</v>
      </c>
      <c r="AN211" s="129">
        <f t="shared" si="18"/>
        <v>0</v>
      </c>
      <c r="AO211" s="163" t="str">
        <f t="shared" si="19"/>
        <v>-</v>
      </c>
    </row>
    <row r="212" spans="1:41" x14ac:dyDescent="0.3">
      <c r="A212" s="78" t="s">
        <v>344</v>
      </c>
      <c r="B212" s="50" t="s">
        <v>43</v>
      </c>
      <c r="C212" s="50" t="s">
        <v>10</v>
      </c>
      <c r="D212" s="50">
        <v>6</v>
      </c>
      <c r="E212" s="160" t="s">
        <v>450</v>
      </c>
      <c r="F212" s="52" t="s">
        <v>340</v>
      </c>
      <c r="G212" s="68">
        <v>241</v>
      </c>
      <c r="H212" s="94">
        <f t="shared" si="15"/>
        <v>2</v>
      </c>
      <c r="I212" s="68">
        <v>243</v>
      </c>
      <c r="J212" s="133">
        <v>362</v>
      </c>
      <c r="K212" s="94">
        <f t="shared" si="16"/>
        <v>-62</v>
      </c>
      <c r="L212" s="134">
        <v>300</v>
      </c>
      <c r="M212" s="68">
        <v>328</v>
      </c>
      <c r="N212" s="94">
        <f t="shared" si="17"/>
        <v>-28</v>
      </c>
      <c r="O212" s="68">
        <v>300</v>
      </c>
      <c r="P212" s="154">
        <v>0</v>
      </c>
      <c r="Q212" s="153">
        <v>16</v>
      </c>
      <c r="R212" s="153">
        <v>0</v>
      </c>
      <c r="S212" s="125">
        <v>0</v>
      </c>
      <c r="T212" s="68">
        <v>0</v>
      </c>
      <c r="U212" s="68">
        <v>0</v>
      </c>
      <c r="V212" s="68">
        <v>0</v>
      </c>
      <c r="W212" s="68">
        <v>0</v>
      </c>
      <c r="X212" s="68">
        <v>0</v>
      </c>
      <c r="Y212" s="68">
        <v>0</v>
      </c>
      <c r="Z212" s="125">
        <v>0</v>
      </c>
      <c r="AA212" s="68">
        <v>0</v>
      </c>
      <c r="AB212" s="68">
        <v>0</v>
      </c>
      <c r="AC212" s="68">
        <v>0</v>
      </c>
      <c r="AD212" s="68">
        <v>38</v>
      </c>
      <c r="AE212" s="68">
        <v>22.3</v>
      </c>
      <c r="AF212" s="68">
        <v>325</v>
      </c>
      <c r="AG212" s="68">
        <v>1.5</v>
      </c>
      <c r="AH212" s="68">
        <v>16.8</v>
      </c>
      <c r="AI212" s="125">
        <v>0</v>
      </c>
      <c r="AJ212" s="68">
        <v>0</v>
      </c>
      <c r="AK212" s="127">
        <v>0</v>
      </c>
      <c r="AL212" s="68">
        <v>0.2</v>
      </c>
      <c r="AM212" s="128">
        <v>0.1</v>
      </c>
      <c r="AN212" s="129">
        <f t="shared" si="18"/>
        <v>41.3</v>
      </c>
      <c r="AO212" s="163">
        <f t="shared" si="19"/>
        <v>2.5812499999999998</v>
      </c>
    </row>
    <row r="213" spans="1:41" x14ac:dyDescent="0.3">
      <c r="A213" s="78" t="s">
        <v>348</v>
      </c>
      <c r="B213" s="50" t="s">
        <v>43</v>
      </c>
      <c r="C213" s="50" t="s">
        <v>46</v>
      </c>
      <c r="D213" s="50">
        <v>11</v>
      </c>
      <c r="E213" s="160"/>
      <c r="F213" s="52" t="s">
        <v>340</v>
      </c>
      <c r="G213" s="68">
        <v>178</v>
      </c>
      <c r="H213" s="94">
        <f t="shared" si="15"/>
        <v>-3</v>
      </c>
      <c r="I213" s="68">
        <v>175</v>
      </c>
      <c r="J213" s="133">
        <v>200</v>
      </c>
      <c r="K213" s="94">
        <f t="shared" si="16"/>
        <v>-1</v>
      </c>
      <c r="L213" s="134">
        <v>199</v>
      </c>
      <c r="M213" s="68">
        <v>243</v>
      </c>
      <c r="N213" s="94">
        <f t="shared" si="17"/>
        <v>-34</v>
      </c>
      <c r="O213" s="68">
        <v>209</v>
      </c>
      <c r="P213" s="154">
        <v>0.03</v>
      </c>
      <c r="Q213" s="153">
        <v>16</v>
      </c>
      <c r="R213" s="153">
        <v>0</v>
      </c>
      <c r="S213" s="125">
        <v>0</v>
      </c>
      <c r="T213" s="68">
        <v>0</v>
      </c>
      <c r="U213" s="68">
        <v>0</v>
      </c>
      <c r="V213" s="68">
        <v>0</v>
      </c>
      <c r="W213" s="68">
        <v>0</v>
      </c>
      <c r="X213" s="68">
        <v>0</v>
      </c>
      <c r="Y213" s="68">
        <v>0</v>
      </c>
      <c r="Z213" s="125">
        <v>6.8</v>
      </c>
      <c r="AA213" s="68">
        <v>44.9</v>
      </c>
      <c r="AB213" s="68">
        <v>0.2</v>
      </c>
      <c r="AC213" s="68">
        <v>5.8</v>
      </c>
      <c r="AD213" s="68">
        <v>81</v>
      </c>
      <c r="AE213" s="68">
        <v>50.4</v>
      </c>
      <c r="AF213" s="68">
        <v>517</v>
      </c>
      <c r="AG213" s="68">
        <v>1.8</v>
      </c>
      <c r="AH213" s="68">
        <v>25.1</v>
      </c>
      <c r="AI213" s="125">
        <v>0</v>
      </c>
      <c r="AJ213" s="68">
        <v>0</v>
      </c>
      <c r="AK213" s="127">
        <v>0.1</v>
      </c>
      <c r="AL213" s="68">
        <v>0.3</v>
      </c>
      <c r="AM213" s="128">
        <v>0.2</v>
      </c>
      <c r="AN213" s="129">
        <f t="shared" si="18"/>
        <v>67.989999999999995</v>
      </c>
      <c r="AO213" s="163">
        <f t="shared" si="19"/>
        <v>4.2493749999999997</v>
      </c>
    </row>
    <row r="214" spans="1:41" x14ac:dyDescent="0.3">
      <c r="A214" s="78" t="s">
        <v>412</v>
      </c>
      <c r="B214" s="50" t="s">
        <v>44</v>
      </c>
      <c r="C214" s="50" t="s">
        <v>40</v>
      </c>
      <c r="D214" s="50">
        <v>8</v>
      </c>
      <c r="E214" s="160"/>
      <c r="F214" s="52" t="s">
        <v>340</v>
      </c>
      <c r="G214" s="68">
        <v>246</v>
      </c>
      <c r="H214" s="94">
        <f t="shared" si="15"/>
        <v>2</v>
      </c>
      <c r="I214" s="68">
        <v>248</v>
      </c>
      <c r="J214" s="133">
        <v>221</v>
      </c>
      <c r="K214" s="94">
        <f t="shared" si="16"/>
        <v>79</v>
      </c>
      <c r="L214" s="134">
        <v>300</v>
      </c>
      <c r="M214" s="68">
        <v>227</v>
      </c>
      <c r="N214" s="94">
        <f t="shared" si="17"/>
        <v>73</v>
      </c>
      <c r="O214" s="68">
        <v>300</v>
      </c>
      <c r="P214" s="154">
        <v>0.06</v>
      </c>
      <c r="Q214" s="153">
        <v>15</v>
      </c>
      <c r="R214" s="153">
        <v>0</v>
      </c>
      <c r="S214" s="125">
        <v>230</v>
      </c>
      <c r="T214" s="68">
        <v>120</v>
      </c>
      <c r="U214" s="68">
        <v>2666</v>
      </c>
      <c r="V214" s="68">
        <v>12.6</v>
      </c>
      <c r="W214" s="68">
        <v>12.4</v>
      </c>
      <c r="X214" s="68">
        <v>20.9</v>
      </c>
      <c r="Y214" s="68">
        <v>131</v>
      </c>
      <c r="Z214" s="125">
        <v>12.9</v>
      </c>
      <c r="AA214" s="68">
        <v>50.2</v>
      </c>
      <c r="AB214" s="68">
        <v>0.5</v>
      </c>
      <c r="AC214" s="68">
        <v>5.8</v>
      </c>
      <c r="AD214" s="68">
        <v>0</v>
      </c>
      <c r="AE214" s="68">
        <v>0</v>
      </c>
      <c r="AF214" s="68">
        <v>0</v>
      </c>
      <c r="AG214" s="68">
        <v>0</v>
      </c>
      <c r="AH214" s="68">
        <v>0</v>
      </c>
      <c r="AI214" s="125">
        <v>0</v>
      </c>
      <c r="AJ214" s="68">
        <v>0</v>
      </c>
      <c r="AK214" s="127">
        <v>0.4</v>
      </c>
      <c r="AL214" s="68">
        <v>3.9</v>
      </c>
      <c r="AM214" s="128">
        <v>2.2999999999999998</v>
      </c>
      <c r="AN214" s="129">
        <f t="shared" si="18"/>
        <v>148.86000000000001</v>
      </c>
      <c r="AO214" s="163">
        <f t="shared" si="19"/>
        <v>9.9240000000000013</v>
      </c>
    </row>
    <row r="215" spans="1:41" x14ac:dyDescent="0.3">
      <c r="A215" s="78" t="s">
        <v>302</v>
      </c>
      <c r="B215" s="50" t="s">
        <v>43</v>
      </c>
      <c r="C215" s="50" t="s">
        <v>18</v>
      </c>
      <c r="D215" s="50">
        <v>4</v>
      </c>
      <c r="E215" s="160"/>
      <c r="F215" s="52" t="s">
        <v>340</v>
      </c>
      <c r="G215" s="68">
        <v>250</v>
      </c>
      <c r="H215" s="94">
        <f t="shared" si="15"/>
        <v>2</v>
      </c>
      <c r="I215" s="68">
        <v>252</v>
      </c>
      <c r="J215" s="133">
        <v>216</v>
      </c>
      <c r="K215" s="94">
        <f t="shared" si="16"/>
        <v>10</v>
      </c>
      <c r="L215" s="134">
        <v>226</v>
      </c>
      <c r="M215" s="68">
        <v>251</v>
      </c>
      <c r="N215" s="94">
        <f t="shared" si="17"/>
        <v>-16</v>
      </c>
      <c r="O215" s="68">
        <v>235</v>
      </c>
      <c r="P215" s="154">
        <v>0.01</v>
      </c>
      <c r="Q215" s="153">
        <v>16</v>
      </c>
      <c r="R215" s="153">
        <v>0</v>
      </c>
      <c r="S215" s="125">
        <v>0</v>
      </c>
      <c r="T215" s="68">
        <v>0</v>
      </c>
      <c r="U215" s="68">
        <v>0</v>
      </c>
      <c r="V215" s="68">
        <v>0</v>
      </c>
      <c r="W215" s="68">
        <v>0</v>
      </c>
      <c r="X215" s="68">
        <v>0</v>
      </c>
      <c r="Y215" s="68">
        <v>0</v>
      </c>
      <c r="Z215" s="125">
        <v>0</v>
      </c>
      <c r="AA215" s="68">
        <v>0</v>
      </c>
      <c r="AB215" s="68">
        <v>0</v>
      </c>
      <c r="AC215" s="68">
        <v>0</v>
      </c>
      <c r="AD215" s="68">
        <v>19.600000000000001</v>
      </c>
      <c r="AE215" s="68">
        <v>11.3</v>
      </c>
      <c r="AF215" s="68">
        <v>170</v>
      </c>
      <c r="AG215" s="68">
        <v>1.1000000000000001</v>
      </c>
      <c r="AH215" s="68">
        <v>10</v>
      </c>
      <c r="AI215" s="125">
        <v>0</v>
      </c>
      <c r="AJ215" s="68">
        <v>0</v>
      </c>
      <c r="AK215" s="127">
        <v>0</v>
      </c>
      <c r="AL215" s="68">
        <v>0.1</v>
      </c>
      <c r="AM215" s="128">
        <v>0.1</v>
      </c>
      <c r="AN215" s="129">
        <f t="shared" si="18"/>
        <v>23.400000000000002</v>
      </c>
      <c r="AO215" s="163">
        <f t="shared" si="19"/>
        <v>1.4625000000000001</v>
      </c>
    </row>
    <row r="216" spans="1:41" x14ac:dyDescent="0.3">
      <c r="A216" s="78" t="s">
        <v>215</v>
      </c>
      <c r="B216" s="50" t="s">
        <v>43</v>
      </c>
      <c r="C216" s="50" t="s">
        <v>11</v>
      </c>
      <c r="D216" s="50">
        <v>7</v>
      </c>
      <c r="E216" s="160"/>
      <c r="F216" s="52" t="s">
        <v>340</v>
      </c>
      <c r="G216" s="68">
        <v>251</v>
      </c>
      <c r="H216" s="94">
        <f t="shared" si="15"/>
        <v>2</v>
      </c>
      <c r="I216" s="68">
        <v>253</v>
      </c>
      <c r="J216" s="133">
        <v>300</v>
      </c>
      <c r="K216" s="94">
        <f t="shared" si="16"/>
        <v>0</v>
      </c>
      <c r="L216" s="134">
        <v>300</v>
      </c>
      <c r="M216" s="68">
        <v>300</v>
      </c>
      <c r="N216" s="94">
        <f t="shared" si="17"/>
        <v>0</v>
      </c>
      <c r="O216" s="68">
        <v>300</v>
      </c>
      <c r="P216" s="154">
        <v>7.0000000000000007E-2</v>
      </c>
      <c r="Q216" s="153">
        <v>0</v>
      </c>
      <c r="R216" s="153">
        <v>0</v>
      </c>
      <c r="S216" s="125">
        <v>0</v>
      </c>
      <c r="T216" s="68">
        <v>0</v>
      </c>
      <c r="U216" s="68">
        <v>0</v>
      </c>
      <c r="V216" s="68">
        <v>0</v>
      </c>
      <c r="W216" s="68">
        <v>0</v>
      </c>
      <c r="X216" s="68">
        <v>0</v>
      </c>
      <c r="Y216" s="68">
        <v>0</v>
      </c>
      <c r="Z216" s="125">
        <v>0</v>
      </c>
      <c r="AA216" s="68">
        <v>0</v>
      </c>
      <c r="AB216" s="68">
        <v>0</v>
      </c>
      <c r="AC216" s="68">
        <v>0</v>
      </c>
      <c r="AD216" s="68">
        <v>0</v>
      </c>
      <c r="AE216" s="68">
        <v>0</v>
      </c>
      <c r="AF216" s="68">
        <v>0</v>
      </c>
      <c r="AG216" s="68">
        <v>0</v>
      </c>
      <c r="AH216" s="68">
        <v>0</v>
      </c>
      <c r="AI216" s="125">
        <v>0</v>
      </c>
      <c r="AJ216" s="68">
        <v>0</v>
      </c>
      <c r="AK216" s="127">
        <v>0</v>
      </c>
      <c r="AL216" s="68">
        <v>0</v>
      </c>
      <c r="AM216" s="128">
        <v>0</v>
      </c>
      <c r="AN216" s="129">
        <f t="shared" si="18"/>
        <v>0</v>
      </c>
      <c r="AO216" s="163" t="str">
        <f t="shared" si="19"/>
        <v>-</v>
      </c>
    </row>
    <row r="217" spans="1:41" x14ac:dyDescent="0.3">
      <c r="A217" s="78" t="s">
        <v>266</v>
      </c>
      <c r="B217" s="50" t="s">
        <v>43</v>
      </c>
      <c r="C217" s="50" t="s">
        <v>35</v>
      </c>
      <c r="D217" s="50">
        <v>8</v>
      </c>
      <c r="E217" s="160"/>
      <c r="F217" s="52" t="s">
        <v>340</v>
      </c>
      <c r="G217" s="68">
        <v>253</v>
      </c>
      <c r="H217" s="94">
        <f t="shared" si="15"/>
        <v>2</v>
      </c>
      <c r="I217" s="68">
        <v>255</v>
      </c>
      <c r="J217" s="133">
        <v>291</v>
      </c>
      <c r="K217" s="94">
        <f t="shared" si="16"/>
        <v>9</v>
      </c>
      <c r="L217" s="134">
        <v>300</v>
      </c>
      <c r="M217" s="68">
        <v>350</v>
      </c>
      <c r="N217" s="94">
        <f t="shared" si="17"/>
        <v>-50</v>
      </c>
      <c r="O217" s="68">
        <v>300</v>
      </c>
      <c r="P217" s="154">
        <v>0.02</v>
      </c>
      <c r="Q217" s="153">
        <v>16</v>
      </c>
      <c r="R217" s="153">
        <v>0</v>
      </c>
      <c r="S217" s="125">
        <v>0</v>
      </c>
      <c r="T217" s="68">
        <v>0</v>
      </c>
      <c r="U217" s="68">
        <v>0</v>
      </c>
      <c r="V217" s="68">
        <v>0</v>
      </c>
      <c r="W217" s="68">
        <v>0</v>
      </c>
      <c r="X217" s="68">
        <v>0</v>
      </c>
      <c r="Y217" s="68">
        <v>0</v>
      </c>
      <c r="Z217" s="125">
        <v>0</v>
      </c>
      <c r="AA217" s="68">
        <v>0</v>
      </c>
      <c r="AB217" s="68">
        <v>0</v>
      </c>
      <c r="AC217" s="68">
        <v>0</v>
      </c>
      <c r="AD217" s="68">
        <v>36.4</v>
      </c>
      <c r="AE217" s="68">
        <v>21.7</v>
      </c>
      <c r="AF217" s="68">
        <v>312</v>
      </c>
      <c r="AG217" s="68">
        <v>2.4</v>
      </c>
      <c r="AH217" s="68">
        <v>16.2</v>
      </c>
      <c r="AI217" s="125">
        <v>0</v>
      </c>
      <c r="AJ217" s="68">
        <v>0</v>
      </c>
      <c r="AK217" s="127">
        <v>0.1</v>
      </c>
      <c r="AL217" s="68">
        <v>0.3</v>
      </c>
      <c r="AM217" s="128">
        <v>0.2</v>
      </c>
      <c r="AN217" s="129">
        <f t="shared" si="18"/>
        <v>45.4</v>
      </c>
      <c r="AO217" s="163">
        <f t="shared" si="19"/>
        <v>2.8374999999999999</v>
      </c>
    </row>
    <row r="218" spans="1:41" x14ac:dyDescent="0.3">
      <c r="A218" s="78" t="s">
        <v>413</v>
      </c>
      <c r="B218" s="50" t="s">
        <v>45</v>
      </c>
      <c r="C218" s="50" t="s">
        <v>39</v>
      </c>
      <c r="D218" s="50">
        <v>9</v>
      </c>
      <c r="E218" s="160"/>
      <c r="F218" s="52" t="s">
        <v>340</v>
      </c>
      <c r="G218" s="68">
        <v>256</v>
      </c>
      <c r="H218" s="94">
        <f t="shared" si="15"/>
        <v>2</v>
      </c>
      <c r="I218" s="68">
        <v>258</v>
      </c>
      <c r="J218" s="133">
        <v>334</v>
      </c>
      <c r="K218" s="94">
        <f t="shared" si="16"/>
        <v>-34</v>
      </c>
      <c r="L218" s="134">
        <v>300</v>
      </c>
      <c r="M218" s="68">
        <v>340</v>
      </c>
      <c r="N218" s="94">
        <f t="shared" si="17"/>
        <v>-40</v>
      </c>
      <c r="O218" s="68">
        <v>300</v>
      </c>
      <c r="P218" s="154">
        <v>0.01</v>
      </c>
      <c r="Q218" s="153">
        <v>16</v>
      </c>
      <c r="R218" s="153">
        <v>0</v>
      </c>
      <c r="S218" s="125">
        <v>0</v>
      </c>
      <c r="T218" s="68">
        <v>0</v>
      </c>
      <c r="U218" s="68">
        <v>0</v>
      </c>
      <c r="V218" s="68">
        <v>0</v>
      </c>
      <c r="W218" s="68">
        <v>0</v>
      </c>
      <c r="X218" s="68">
        <v>0</v>
      </c>
      <c r="Y218" s="68">
        <v>0</v>
      </c>
      <c r="Z218" s="125">
        <v>0</v>
      </c>
      <c r="AA218" s="68">
        <v>0</v>
      </c>
      <c r="AB218" s="68">
        <v>0</v>
      </c>
      <c r="AC218" s="68">
        <v>0</v>
      </c>
      <c r="AD218" s="68">
        <v>16.5</v>
      </c>
      <c r="AE218" s="68">
        <v>10.9</v>
      </c>
      <c r="AF218" s="68">
        <v>124</v>
      </c>
      <c r="AG218" s="68">
        <v>1.1000000000000001</v>
      </c>
      <c r="AH218" s="68">
        <v>8</v>
      </c>
      <c r="AI218" s="125">
        <v>0</v>
      </c>
      <c r="AJ218" s="68">
        <v>0</v>
      </c>
      <c r="AK218" s="127">
        <v>0</v>
      </c>
      <c r="AL218" s="68">
        <v>0.1</v>
      </c>
      <c r="AM218" s="128">
        <v>0.1</v>
      </c>
      <c r="AN218" s="129">
        <f t="shared" si="18"/>
        <v>18.8</v>
      </c>
      <c r="AO218" s="163">
        <f t="shared" si="19"/>
        <v>1.175</v>
      </c>
    </row>
    <row r="219" spans="1:41" x14ac:dyDescent="0.3">
      <c r="A219" s="78" t="s">
        <v>414</v>
      </c>
      <c r="B219" s="50" t="s">
        <v>42</v>
      </c>
      <c r="C219" s="50" t="s">
        <v>16</v>
      </c>
      <c r="D219" s="50">
        <v>9</v>
      </c>
      <c r="E219" s="160" t="s">
        <v>451</v>
      </c>
      <c r="F219" s="52" t="s">
        <v>340</v>
      </c>
      <c r="G219" s="68">
        <v>258</v>
      </c>
      <c r="H219" s="94">
        <f t="shared" si="15"/>
        <v>2</v>
      </c>
      <c r="I219" s="68">
        <v>260</v>
      </c>
      <c r="J219" s="133">
        <v>447</v>
      </c>
      <c r="K219" s="94">
        <f t="shared" si="16"/>
        <v>-147</v>
      </c>
      <c r="L219" s="134">
        <v>300</v>
      </c>
      <c r="M219" s="68">
        <v>417</v>
      </c>
      <c r="N219" s="94">
        <f t="shared" si="17"/>
        <v>-117</v>
      </c>
      <c r="O219" s="68">
        <v>300</v>
      </c>
      <c r="P219" s="154">
        <v>0</v>
      </c>
      <c r="Q219" s="153">
        <v>16</v>
      </c>
      <c r="R219" s="153">
        <v>0</v>
      </c>
      <c r="S219" s="125">
        <v>0</v>
      </c>
      <c r="T219" s="68">
        <v>0</v>
      </c>
      <c r="U219" s="68">
        <v>0</v>
      </c>
      <c r="V219" s="68">
        <v>0</v>
      </c>
      <c r="W219" s="68">
        <v>0</v>
      </c>
      <c r="X219" s="68">
        <v>0</v>
      </c>
      <c r="Y219" s="68">
        <v>0</v>
      </c>
      <c r="Z219" s="125">
        <v>3.9</v>
      </c>
      <c r="AA219" s="68">
        <v>14.9</v>
      </c>
      <c r="AB219" s="68">
        <v>0.1</v>
      </c>
      <c r="AC219" s="68">
        <v>4.5</v>
      </c>
      <c r="AD219" s="68">
        <v>2.7</v>
      </c>
      <c r="AE219" s="68">
        <v>2.2000000000000002</v>
      </c>
      <c r="AF219" s="68">
        <v>18</v>
      </c>
      <c r="AG219" s="68">
        <v>0.1</v>
      </c>
      <c r="AH219" s="68">
        <v>3.4</v>
      </c>
      <c r="AI219" s="125">
        <v>0</v>
      </c>
      <c r="AJ219" s="68">
        <v>0</v>
      </c>
      <c r="AK219" s="127">
        <v>0</v>
      </c>
      <c r="AL219" s="68">
        <v>0.1</v>
      </c>
      <c r="AM219" s="128">
        <v>0</v>
      </c>
      <c r="AN219" s="129">
        <f t="shared" si="18"/>
        <v>4.49</v>
      </c>
      <c r="AO219" s="163">
        <f t="shared" si="19"/>
        <v>0.28062500000000001</v>
      </c>
    </row>
    <row r="220" spans="1:41" x14ac:dyDescent="0.3">
      <c r="A220" s="78" t="s">
        <v>316</v>
      </c>
      <c r="B220" s="50" t="s">
        <v>43</v>
      </c>
      <c r="C220" s="50" t="s">
        <v>22</v>
      </c>
      <c r="D220" s="50">
        <v>9</v>
      </c>
      <c r="E220" s="160"/>
      <c r="F220" s="52" t="s">
        <v>340</v>
      </c>
      <c r="G220" s="68">
        <v>259</v>
      </c>
      <c r="H220" s="94">
        <f t="shared" si="15"/>
        <v>2</v>
      </c>
      <c r="I220" s="68">
        <v>261</v>
      </c>
      <c r="J220" s="133">
        <v>262</v>
      </c>
      <c r="K220" s="94">
        <f t="shared" si="16"/>
        <v>38</v>
      </c>
      <c r="L220" s="134">
        <v>300</v>
      </c>
      <c r="M220" s="68">
        <v>335</v>
      </c>
      <c r="N220" s="94">
        <f t="shared" si="17"/>
        <v>-35</v>
      </c>
      <c r="O220" s="68">
        <v>300</v>
      </c>
      <c r="P220" s="154">
        <v>0.02</v>
      </c>
      <c r="Q220" s="153">
        <v>16</v>
      </c>
      <c r="R220" s="153">
        <v>0</v>
      </c>
      <c r="S220" s="125">
        <v>0</v>
      </c>
      <c r="T220" s="68">
        <v>0</v>
      </c>
      <c r="U220" s="68">
        <v>0</v>
      </c>
      <c r="V220" s="68">
        <v>0</v>
      </c>
      <c r="W220" s="68">
        <v>0</v>
      </c>
      <c r="X220" s="68">
        <v>0</v>
      </c>
      <c r="Y220" s="68">
        <v>0</v>
      </c>
      <c r="Z220" s="125">
        <v>0</v>
      </c>
      <c r="AA220" s="68">
        <v>0</v>
      </c>
      <c r="AB220" s="68">
        <v>0</v>
      </c>
      <c r="AC220" s="68">
        <v>0</v>
      </c>
      <c r="AD220" s="68">
        <v>81.900000000000006</v>
      </c>
      <c r="AE220" s="68">
        <v>48.4</v>
      </c>
      <c r="AF220" s="68">
        <v>732</v>
      </c>
      <c r="AG220" s="68">
        <v>3.2</v>
      </c>
      <c r="AH220" s="68">
        <v>34.5</v>
      </c>
      <c r="AI220" s="125">
        <v>0</v>
      </c>
      <c r="AJ220" s="68">
        <v>0</v>
      </c>
      <c r="AK220" s="127">
        <v>0.1</v>
      </c>
      <c r="AL220" s="68">
        <v>0.4</v>
      </c>
      <c r="AM220" s="128">
        <v>0.2</v>
      </c>
      <c r="AN220" s="129">
        <f t="shared" si="18"/>
        <v>92.2</v>
      </c>
      <c r="AO220" s="163">
        <f t="shared" si="19"/>
        <v>5.7625000000000002</v>
      </c>
    </row>
    <row r="221" spans="1:41" x14ac:dyDescent="0.3">
      <c r="A221" s="78" t="s">
        <v>301</v>
      </c>
      <c r="B221" s="50" t="s">
        <v>42</v>
      </c>
      <c r="C221" s="50" t="s">
        <v>15</v>
      </c>
      <c r="D221" s="50">
        <v>10</v>
      </c>
      <c r="E221" s="160"/>
      <c r="F221" s="52" t="s">
        <v>340</v>
      </c>
      <c r="G221" s="68">
        <v>261</v>
      </c>
      <c r="H221" s="94">
        <f t="shared" si="15"/>
        <v>2</v>
      </c>
      <c r="I221" s="68">
        <v>263</v>
      </c>
      <c r="J221" s="133">
        <v>247</v>
      </c>
      <c r="K221" s="94">
        <f t="shared" si="16"/>
        <v>53</v>
      </c>
      <c r="L221" s="134">
        <v>300</v>
      </c>
      <c r="M221" s="68">
        <v>307</v>
      </c>
      <c r="N221" s="94">
        <f t="shared" si="17"/>
        <v>-7</v>
      </c>
      <c r="O221" s="68">
        <v>300</v>
      </c>
      <c r="P221" s="154">
        <v>0</v>
      </c>
      <c r="Q221" s="153">
        <v>16</v>
      </c>
      <c r="R221" s="153">
        <v>0</v>
      </c>
      <c r="S221" s="125">
        <v>0</v>
      </c>
      <c r="T221" s="68">
        <v>0</v>
      </c>
      <c r="U221" s="68">
        <v>0</v>
      </c>
      <c r="V221" s="68">
        <v>0</v>
      </c>
      <c r="W221" s="68">
        <v>0</v>
      </c>
      <c r="X221" s="68">
        <v>0</v>
      </c>
      <c r="Y221" s="68">
        <v>0</v>
      </c>
      <c r="Z221" s="125">
        <v>21.1</v>
      </c>
      <c r="AA221" s="68">
        <v>101</v>
      </c>
      <c r="AB221" s="68">
        <v>0.8</v>
      </c>
      <c r="AC221" s="68">
        <v>8.3000000000000007</v>
      </c>
      <c r="AD221" s="68">
        <v>5.6</v>
      </c>
      <c r="AE221" s="68">
        <v>4.5999999999999996</v>
      </c>
      <c r="AF221" s="68">
        <v>38.299999999999997</v>
      </c>
      <c r="AG221" s="68">
        <v>0.2</v>
      </c>
      <c r="AH221" s="68">
        <v>4.3</v>
      </c>
      <c r="AI221" s="125">
        <v>0</v>
      </c>
      <c r="AJ221" s="68">
        <v>0</v>
      </c>
      <c r="AK221" s="127">
        <v>0</v>
      </c>
      <c r="AL221" s="68">
        <v>0.3</v>
      </c>
      <c r="AM221" s="128">
        <v>0.2</v>
      </c>
      <c r="AN221" s="129">
        <f t="shared" si="18"/>
        <v>19.53</v>
      </c>
      <c r="AO221" s="163">
        <f t="shared" si="19"/>
        <v>1.2206250000000001</v>
      </c>
    </row>
    <row r="222" spans="1:41" x14ac:dyDescent="0.3">
      <c r="A222" s="78" t="s">
        <v>317</v>
      </c>
      <c r="B222" s="50" t="s">
        <v>43</v>
      </c>
      <c r="C222" s="50" t="s">
        <v>27</v>
      </c>
      <c r="D222" s="50">
        <v>5</v>
      </c>
      <c r="E222" s="160"/>
      <c r="F222" s="52" t="s">
        <v>340</v>
      </c>
      <c r="G222" s="68">
        <v>262</v>
      </c>
      <c r="H222" s="94">
        <f t="shared" si="15"/>
        <v>2</v>
      </c>
      <c r="I222" s="68">
        <v>264</v>
      </c>
      <c r="J222" s="133">
        <v>226</v>
      </c>
      <c r="K222" s="94">
        <f t="shared" si="16"/>
        <v>-17</v>
      </c>
      <c r="L222" s="134">
        <v>209</v>
      </c>
      <c r="M222" s="68">
        <v>208</v>
      </c>
      <c r="N222" s="94">
        <f t="shared" si="17"/>
        <v>-3</v>
      </c>
      <c r="O222" s="68">
        <v>205</v>
      </c>
      <c r="P222" s="154">
        <v>0.01</v>
      </c>
      <c r="Q222" s="153">
        <v>16</v>
      </c>
      <c r="R222" s="153">
        <v>0</v>
      </c>
      <c r="S222" s="125">
        <v>0</v>
      </c>
      <c r="T222" s="68">
        <v>0</v>
      </c>
      <c r="U222" s="68">
        <v>0</v>
      </c>
      <c r="V222" s="68">
        <v>0</v>
      </c>
      <c r="W222" s="68">
        <v>0</v>
      </c>
      <c r="X222" s="68">
        <v>0</v>
      </c>
      <c r="Y222" s="68">
        <v>0</v>
      </c>
      <c r="Z222" s="125">
        <v>0</v>
      </c>
      <c r="AA222" s="68">
        <v>0</v>
      </c>
      <c r="AB222" s="68">
        <v>0</v>
      </c>
      <c r="AC222" s="68">
        <v>0</v>
      </c>
      <c r="AD222" s="68">
        <v>47.8</v>
      </c>
      <c r="AE222" s="68">
        <v>29.6</v>
      </c>
      <c r="AF222" s="68">
        <v>382</v>
      </c>
      <c r="AG222" s="68">
        <v>2.1</v>
      </c>
      <c r="AH222" s="68">
        <v>19.2</v>
      </c>
      <c r="AI222" s="125">
        <v>0</v>
      </c>
      <c r="AJ222" s="68">
        <v>0</v>
      </c>
      <c r="AK222" s="127">
        <v>0.1</v>
      </c>
      <c r="AL222" s="68">
        <v>0.1</v>
      </c>
      <c r="AM222" s="128">
        <v>0.1</v>
      </c>
      <c r="AN222" s="129">
        <f t="shared" si="18"/>
        <v>50.800000000000004</v>
      </c>
      <c r="AO222" s="163">
        <f t="shared" si="19"/>
        <v>3.1750000000000003</v>
      </c>
    </row>
    <row r="223" spans="1:41" x14ac:dyDescent="0.3">
      <c r="A223" s="78" t="s">
        <v>415</v>
      </c>
      <c r="B223" s="50" t="s">
        <v>45</v>
      </c>
      <c r="C223" s="50" t="s">
        <v>20</v>
      </c>
      <c r="D223" s="50">
        <v>8</v>
      </c>
      <c r="E223" s="160"/>
      <c r="F223" s="52" t="s">
        <v>340</v>
      </c>
      <c r="G223" s="68">
        <v>263</v>
      </c>
      <c r="H223" s="94">
        <f t="shared" si="15"/>
        <v>2</v>
      </c>
      <c r="I223" s="68">
        <v>265</v>
      </c>
      <c r="J223" s="133">
        <v>357</v>
      </c>
      <c r="K223" s="94">
        <f t="shared" si="16"/>
        <v>-57</v>
      </c>
      <c r="L223" s="134">
        <v>300</v>
      </c>
      <c r="M223" s="68">
        <v>354</v>
      </c>
      <c r="N223" s="94">
        <f t="shared" si="17"/>
        <v>-54</v>
      </c>
      <c r="O223" s="68">
        <v>300</v>
      </c>
      <c r="P223" s="154">
        <v>0</v>
      </c>
      <c r="Q223" s="153">
        <v>16</v>
      </c>
      <c r="R223" s="153">
        <v>0</v>
      </c>
      <c r="S223" s="125">
        <v>0</v>
      </c>
      <c r="T223" s="68">
        <v>0</v>
      </c>
      <c r="U223" s="68">
        <v>0</v>
      </c>
      <c r="V223" s="68">
        <v>0</v>
      </c>
      <c r="W223" s="68">
        <v>0</v>
      </c>
      <c r="X223" s="68">
        <v>0</v>
      </c>
      <c r="Y223" s="68">
        <v>0</v>
      </c>
      <c r="Z223" s="125">
        <v>0</v>
      </c>
      <c r="AA223" s="68">
        <v>0</v>
      </c>
      <c r="AB223" s="68">
        <v>0</v>
      </c>
      <c r="AC223" s="68">
        <v>0</v>
      </c>
      <c r="AD223" s="68">
        <v>10</v>
      </c>
      <c r="AE223" s="68">
        <v>6.8</v>
      </c>
      <c r="AF223" s="68">
        <v>78.5</v>
      </c>
      <c r="AG223" s="68">
        <v>0.5</v>
      </c>
      <c r="AH223" s="68">
        <v>6</v>
      </c>
      <c r="AI223" s="125">
        <v>0</v>
      </c>
      <c r="AJ223" s="68">
        <v>0</v>
      </c>
      <c r="AK223" s="127">
        <v>0</v>
      </c>
      <c r="AL223" s="68">
        <v>0.1</v>
      </c>
      <c r="AM223" s="128">
        <v>0.1</v>
      </c>
      <c r="AN223" s="129">
        <f t="shared" si="18"/>
        <v>10.65</v>
      </c>
      <c r="AO223" s="163">
        <f t="shared" si="19"/>
        <v>0.66562500000000002</v>
      </c>
    </row>
    <row r="224" spans="1:41" x14ac:dyDescent="0.3">
      <c r="A224" s="78" t="s">
        <v>416</v>
      </c>
      <c r="B224" s="50" t="s">
        <v>42</v>
      </c>
      <c r="C224" s="50" t="s">
        <v>20</v>
      </c>
      <c r="D224" s="50">
        <v>8</v>
      </c>
      <c r="E224" s="160"/>
      <c r="F224" s="52" t="s">
        <v>340</v>
      </c>
      <c r="G224" s="68">
        <v>264</v>
      </c>
      <c r="H224" s="94">
        <f t="shared" si="15"/>
        <v>2</v>
      </c>
      <c r="I224" s="68">
        <v>266</v>
      </c>
      <c r="J224" s="133">
        <v>180</v>
      </c>
      <c r="K224" s="94">
        <f t="shared" si="16"/>
        <v>2</v>
      </c>
      <c r="L224" s="134">
        <v>182</v>
      </c>
      <c r="M224" s="68">
        <v>173</v>
      </c>
      <c r="N224" s="94">
        <f t="shared" si="17"/>
        <v>-4</v>
      </c>
      <c r="O224" s="68">
        <v>169</v>
      </c>
      <c r="P224" s="154">
        <v>0.11</v>
      </c>
      <c r="Q224" s="153">
        <v>16</v>
      </c>
      <c r="R224" s="153">
        <v>0</v>
      </c>
      <c r="S224" s="125">
        <v>0</v>
      </c>
      <c r="T224" s="68">
        <v>0</v>
      </c>
      <c r="U224" s="68">
        <v>0</v>
      </c>
      <c r="V224" s="68">
        <v>0</v>
      </c>
      <c r="W224" s="68">
        <v>0</v>
      </c>
      <c r="X224" s="68">
        <v>0</v>
      </c>
      <c r="Y224" s="68">
        <v>0</v>
      </c>
      <c r="Z224" s="125">
        <v>74.099999999999994</v>
      </c>
      <c r="AA224" s="68">
        <v>304</v>
      </c>
      <c r="AB224" s="68">
        <v>1.6</v>
      </c>
      <c r="AC224" s="68">
        <v>17.5</v>
      </c>
      <c r="AD224" s="68">
        <v>35.6</v>
      </c>
      <c r="AE224" s="68">
        <v>29</v>
      </c>
      <c r="AF224" s="68">
        <v>200</v>
      </c>
      <c r="AG224" s="68">
        <v>0.8</v>
      </c>
      <c r="AH224" s="68">
        <v>11.3</v>
      </c>
      <c r="AI224" s="125">
        <v>832</v>
      </c>
      <c r="AJ224" s="68">
        <v>0.4</v>
      </c>
      <c r="AK224" s="127">
        <v>0.1</v>
      </c>
      <c r="AL224" s="68">
        <v>1.5</v>
      </c>
      <c r="AM224" s="128">
        <v>0.9</v>
      </c>
      <c r="AN224" s="129">
        <f t="shared" si="18"/>
        <v>65.600000000000009</v>
      </c>
      <c r="AO224" s="163">
        <f t="shared" si="19"/>
        <v>4.1000000000000005</v>
      </c>
    </row>
    <row r="225" spans="1:41" x14ac:dyDescent="0.3">
      <c r="A225" s="78" t="s">
        <v>327</v>
      </c>
      <c r="B225" s="50" t="s">
        <v>42</v>
      </c>
      <c r="C225" s="50" t="s">
        <v>30</v>
      </c>
      <c r="D225" s="50">
        <v>11</v>
      </c>
      <c r="E225" s="160"/>
      <c r="F225" s="52" t="s">
        <v>340</v>
      </c>
      <c r="G225" s="68">
        <v>265</v>
      </c>
      <c r="H225" s="94">
        <f t="shared" si="15"/>
        <v>2</v>
      </c>
      <c r="I225" s="68">
        <v>267</v>
      </c>
      <c r="J225" s="133">
        <v>185</v>
      </c>
      <c r="K225" s="94">
        <f t="shared" si="16"/>
        <v>4</v>
      </c>
      <c r="L225" s="134">
        <v>189</v>
      </c>
      <c r="M225" s="68">
        <v>207</v>
      </c>
      <c r="N225" s="94">
        <f t="shared" si="17"/>
        <v>4</v>
      </c>
      <c r="O225" s="68">
        <v>211</v>
      </c>
      <c r="P225" s="154">
        <v>0.03</v>
      </c>
      <c r="Q225" s="153">
        <v>16</v>
      </c>
      <c r="R225" s="153">
        <v>0</v>
      </c>
      <c r="S225" s="125">
        <v>0</v>
      </c>
      <c r="T225" s="68">
        <v>0</v>
      </c>
      <c r="U225" s="68">
        <v>0</v>
      </c>
      <c r="V225" s="68">
        <v>0</v>
      </c>
      <c r="W225" s="68">
        <v>0</v>
      </c>
      <c r="X225" s="68">
        <v>0</v>
      </c>
      <c r="Y225" s="68">
        <v>0</v>
      </c>
      <c r="Z225" s="125">
        <v>48.9</v>
      </c>
      <c r="AA225" s="68">
        <v>212</v>
      </c>
      <c r="AB225" s="68">
        <v>1.8</v>
      </c>
      <c r="AC225" s="68">
        <v>13.3</v>
      </c>
      <c r="AD225" s="68">
        <v>11.7</v>
      </c>
      <c r="AE225" s="68">
        <v>9.6</v>
      </c>
      <c r="AF225" s="68">
        <v>78</v>
      </c>
      <c r="AG225" s="68">
        <v>0.4</v>
      </c>
      <c r="AH225" s="68">
        <v>6</v>
      </c>
      <c r="AI225" s="125">
        <v>0</v>
      </c>
      <c r="AJ225" s="68">
        <v>0</v>
      </c>
      <c r="AK225" s="127">
        <v>0.1</v>
      </c>
      <c r="AL225" s="68">
        <v>0.6</v>
      </c>
      <c r="AM225" s="128">
        <v>0.4</v>
      </c>
      <c r="AN225" s="129">
        <f t="shared" si="18"/>
        <v>41.6</v>
      </c>
      <c r="AO225" s="163">
        <f t="shared" si="19"/>
        <v>2.6</v>
      </c>
    </row>
    <row r="226" spans="1:41" x14ac:dyDescent="0.3">
      <c r="A226" s="78" t="s">
        <v>334</v>
      </c>
      <c r="B226" s="50" t="s">
        <v>43</v>
      </c>
      <c r="C226" s="50" t="s">
        <v>35</v>
      </c>
      <c r="D226" s="50">
        <v>8</v>
      </c>
      <c r="E226" s="160"/>
      <c r="F226" s="52" t="s">
        <v>340</v>
      </c>
      <c r="G226" s="68">
        <v>266</v>
      </c>
      <c r="H226" s="94">
        <f t="shared" si="15"/>
        <v>2</v>
      </c>
      <c r="I226" s="68">
        <v>268</v>
      </c>
      <c r="J226" s="133">
        <v>366</v>
      </c>
      <c r="K226" s="94">
        <f t="shared" si="16"/>
        <v>-66</v>
      </c>
      <c r="L226" s="134">
        <v>300</v>
      </c>
      <c r="M226" s="68">
        <v>408</v>
      </c>
      <c r="N226" s="94">
        <f t="shared" si="17"/>
        <v>-108</v>
      </c>
      <c r="O226" s="68">
        <v>300</v>
      </c>
      <c r="P226" s="154">
        <v>0.01</v>
      </c>
      <c r="Q226" s="153">
        <v>16</v>
      </c>
      <c r="R226" s="153">
        <v>0</v>
      </c>
      <c r="S226" s="125">
        <v>0</v>
      </c>
      <c r="T226" s="68">
        <v>0</v>
      </c>
      <c r="U226" s="68">
        <v>0</v>
      </c>
      <c r="V226" s="68">
        <v>0</v>
      </c>
      <c r="W226" s="68">
        <v>0</v>
      </c>
      <c r="X226" s="68">
        <v>0</v>
      </c>
      <c r="Y226" s="68">
        <v>0</v>
      </c>
      <c r="Z226" s="125">
        <v>0</v>
      </c>
      <c r="AA226" s="68">
        <v>0</v>
      </c>
      <c r="AB226" s="68">
        <v>0</v>
      </c>
      <c r="AC226" s="68">
        <v>0</v>
      </c>
      <c r="AD226" s="68">
        <v>10.4</v>
      </c>
      <c r="AE226" s="68">
        <v>6.2</v>
      </c>
      <c r="AF226" s="68">
        <v>82.9</v>
      </c>
      <c r="AG226" s="68">
        <v>0.6</v>
      </c>
      <c r="AH226" s="68">
        <v>6.2</v>
      </c>
      <c r="AI226" s="125">
        <v>0</v>
      </c>
      <c r="AJ226" s="68">
        <v>0</v>
      </c>
      <c r="AK226" s="127">
        <v>0</v>
      </c>
      <c r="AL226" s="68">
        <v>0.1</v>
      </c>
      <c r="AM226" s="128">
        <v>0</v>
      </c>
      <c r="AN226" s="129">
        <f t="shared" si="18"/>
        <v>11.89</v>
      </c>
      <c r="AO226" s="163">
        <f t="shared" si="19"/>
        <v>0.74312500000000004</v>
      </c>
    </row>
    <row r="227" spans="1:41" x14ac:dyDescent="0.3">
      <c r="A227" s="78" t="s">
        <v>417</v>
      </c>
      <c r="B227" s="50" t="s">
        <v>42</v>
      </c>
      <c r="C227" s="50" t="s">
        <v>17</v>
      </c>
      <c r="D227" s="50">
        <v>5</v>
      </c>
      <c r="E227" s="160"/>
      <c r="F227" s="52" t="s">
        <v>340</v>
      </c>
      <c r="G227" s="68">
        <v>269</v>
      </c>
      <c r="H227" s="94">
        <f t="shared" si="15"/>
        <v>2</v>
      </c>
      <c r="I227" s="68">
        <v>271</v>
      </c>
      <c r="J227" s="133">
        <v>178</v>
      </c>
      <c r="K227" s="94">
        <f t="shared" si="16"/>
        <v>-2</v>
      </c>
      <c r="L227" s="134">
        <v>176</v>
      </c>
      <c r="M227" s="68">
        <v>149</v>
      </c>
      <c r="N227" s="94">
        <f t="shared" si="17"/>
        <v>7</v>
      </c>
      <c r="O227" s="68">
        <v>156</v>
      </c>
      <c r="P227" s="154">
        <v>0.06</v>
      </c>
      <c r="Q227" s="153">
        <v>16</v>
      </c>
      <c r="R227" s="153">
        <v>0</v>
      </c>
      <c r="S227" s="125">
        <v>0</v>
      </c>
      <c r="T227" s="68">
        <v>0</v>
      </c>
      <c r="U227" s="68">
        <v>0</v>
      </c>
      <c r="V227" s="68">
        <v>0</v>
      </c>
      <c r="W227" s="68">
        <v>0</v>
      </c>
      <c r="X227" s="68">
        <v>0</v>
      </c>
      <c r="Y227" s="68">
        <v>0</v>
      </c>
      <c r="Z227" s="125">
        <v>59</v>
      </c>
      <c r="AA227" s="68">
        <v>273</v>
      </c>
      <c r="AB227" s="68">
        <v>1.3</v>
      </c>
      <c r="AC227" s="68">
        <v>16.100000000000001</v>
      </c>
      <c r="AD227" s="68">
        <v>29.1</v>
      </c>
      <c r="AE227" s="68">
        <v>23</v>
      </c>
      <c r="AF227" s="68">
        <v>176</v>
      </c>
      <c r="AG227" s="68">
        <v>0.5</v>
      </c>
      <c r="AH227" s="68">
        <v>10.3</v>
      </c>
      <c r="AI227" s="125">
        <v>0</v>
      </c>
      <c r="AJ227" s="68">
        <v>0</v>
      </c>
      <c r="AK227" s="127">
        <v>0</v>
      </c>
      <c r="AL227" s="68">
        <v>0.4</v>
      </c>
      <c r="AM227" s="128">
        <v>0.2</v>
      </c>
      <c r="AN227" s="129">
        <f t="shared" si="18"/>
        <v>55.300000000000004</v>
      </c>
      <c r="AO227" s="163">
        <f t="shared" si="19"/>
        <v>3.4562500000000003</v>
      </c>
    </row>
    <row r="228" spans="1:41" x14ac:dyDescent="0.3">
      <c r="A228" s="78" t="s">
        <v>418</v>
      </c>
      <c r="B228" s="50" t="s">
        <v>43</v>
      </c>
      <c r="C228" s="50" t="s">
        <v>17</v>
      </c>
      <c r="D228" s="50">
        <v>5</v>
      </c>
      <c r="E228" s="160"/>
      <c r="F228" s="52" t="s">
        <v>340</v>
      </c>
      <c r="G228" s="68">
        <v>273</v>
      </c>
      <c r="H228" s="94">
        <f t="shared" si="15"/>
        <v>2</v>
      </c>
      <c r="I228" s="68">
        <v>275</v>
      </c>
      <c r="J228" s="133">
        <v>250</v>
      </c>
      <c r="K228" s="94">
        <f t="shared" si="16"/>
        <v>50</v>
      </c>
      <c r="L228" s="134">
        <v>300</v>
      </c>
      <c r="M228" s="68">
        <v>276</v>
      </c>
      <c r="N228" s="94">
        <f t="shared" si="17"/>
        <v>24</v>
      </c>
      <c r="O228" s="68">
        <v>300</v>
      </c>
      <c r="P228" s="154">
        <v>0.01</v>
      </c>
      <c r="Q228" s="153">
        <v>16</v>
      </c>
      <c r="R228" s="153">
        <v>0</v>
      </c>
      <c r="S228" s="125">
        <v>0</v>
      </c>
      <c r="T228" s="68">
        <v>0</v>
      </c>
      <c r="U228" s="68">
        <v>0</v>
      </c>
      <c r="V228" s="68">
        <v>0</v>
      </c>
      <c r="W228" s="68">
        <v>0</v>
      </c>
      <c r="X228" s="68">
        <v>0</v>
      </c>
      <c r="Y228" s="68">
        <v>0</v>
      </c>
      <c r="Z228" s="125">
        <v>3.9</v>
      </c>
      <c r="AA228" s="68">
        <v>26</v>
      </c>
      <c r="AB228" s="68">
        <v>0.1</v>
      </c>
      <c r="AC228" s="68">
        <v>5</v>
      </c>
      <c r="AD228" s="68">
        <v>43.7</v>
      </c>
      <c r="AE228" s="68">
        <v>26.8</v>
      </c>
      <c r="AF228" s="68">
        <v>351</v>
      </c>
      <c r="AG228" s="68">
        <v>1.8</v>
      </c>
      <c r="AH228" s="68">
        <v>17.899999999999999</v>
      </c>
      <c r="AI228" s="125">
        <v>16.8</v>
      </c>
      <c r="AJ228" s="68">
        <v>0</v>
      </c>
      <c r="AK228" s="127">
        <v>0.1</v>
      </c>
      <c r="AL228" s="68">
        <v>0.2</v>
      </c>
      <c r="AM228" s="128">
        <v>0.1</v>
      </c>
      <c r="AN228" s="129">
        <f t="shared" si="18"/>
        <v>49.100000000000009</v>
      </c>
      <c r="AO228" s="163">
        <f t="shared" si="19"/>
        <v>3.0687500000000005</v>
      </c>
    </row>
    <row r="229" spans="1:41" x14ac:dyDescent="0.3">
      <c r="A229" s="78" t="s">
        <v>322</v>
      </c>
      <c r="B229" s="50" t="s">
        <v>42</v>
      </c>
      <c r="C229" s="50" t="s">
        <v>47</v>
      </c>
      <c r="D229" s="50">
        <v>6</v>
      </c>
      <c r="E229" s="160"/>
      <c r="F229" s="52" t="s">
        <v>340</v>
      </c>
      <c r="G229" s="68">
        <v>271</v>
      </c>
      <c r="H229" s="94">
        <f t="shared" si="15"/>
        <v>2</v>
      </c>
      <c r="I229" s="68">
        <v>273</v>
      </c>
      <c r="J229" s="133">
        <v>417</v>
      </c>
      <c r="K229" s="94">
        <f t="shared" si="16"/>
        <v>-117</v>
      </c>
      <c r="L229" s="134">
        <v>300</v>
      </c>
      <c r="M229" s="68">
        <v>343</v>
      </c>
      <c r="N229" s="94">
        <f t="shared" si="17"/>
        <v>-43</v>
      </c>
      <c r="O229" s="68">
        <v>300</v>
      </c>
      <c r="P229" s="154">
        <v>0.01</v>
      </c>
      <c r="Q229" s="153">
        <v>16</v>
      </c>
      <c r="R229" s="153">
        <v>0</v>
      </c>
      <c r="S229" s="125">
        <v>0</v>
      </c>
      <c r="T229" s="68">
        <v>0</v>
      </c>
      <c r="U229" s="68">
        <v>0</v>
      </c>
      <c r="V229" s="68">
        <v>0</v>
      </c>
      <c r="W229" s="68">
        <v>0</v>
      </c>
      <c r="X229" s="68">
        <v>0</v>
      </c>
      <c r="Y229" s="68">
        <v>0</v>
      </c>
      <c r="Z229" s="125">
        <v>34</v>
      </c>
      <c r="AA229" s="68">
        <v>133</v>
      </c>
      <c r="AB229" s="68">
        <v>1.1000000000000001</v>
      </c>
      <c r="AC229" s="68">
        <v>9.8000000000000007</v>
      </c>
      <c r="AD229" s="68">
        <v>10.4</v>
      </c>
      <c r="AE229" s="68">
        <v>8.3000000000000007</v>
      </c>
      <c r="AF229" s="68">
        <v>68</v>
      </c>
      <c r="AG229" s="68">
        <v>0.2</v>
      </c>
      <c r="AH229" s="68">
        <v>5.5</v>
      </c>
      <c r="AI229" s="125">
        <v>125</v>
      </c>
      <c r="AJ229" s="68">
        <v>0</v>
      </c>
      <c r="AK229" s="127">
        <v>0</v>
      </c>
      <c r="AL229" s="68">
        <v>0.7</v>
      </c>
      <c r="AM229" s="128">
        <v>0.4</v>
      </c>
      <c r="AN229" s="129">
        <f t="shared" si="18"/>
        <v>27.1</v>
      </c>
      <c r="AO229" s="163">
        <f t="shared" si="19"/>
        <v>1.6937500000000001</v>
      </c>
    </row>
    <row r="230" spans="1:41" x14ac:dyDescent="0.3">
      <c r="A230" s="78" t="s">
        <v>419</v>
      </c>
      <c r="B230" s="50" t="s">
        <v>44</v>
      </c>
      <c r="C230" s="50" t="s">
        <v>38</v>
      </c>
      <c r="D230" s="50">
        <v>8</v>
      </c>
      <c r="E230" s="160"/>
      <c r="F230" s="52" t="s">
        <v>340</v>
      </c>
      <c r="G230" s="68">
        <v>274</v>
      </c>
      <c r="H230" s="94">
        <f t="shared" si="15"/>
        <v>2</v>
      </c>
      <c r="I230" s="68">
        <v>276</v>
      </c>
      <c r="J230" s="133">
        <v>300</v>
      </c>
      <c r="K230" s="94">
        <f t="shared" si="16"/>
        <v>0</v>
      </c>
      <c r="L230" s="134">
        <v>300</v>
      </c>
      <c r="M230" s="68">
        <v>300</v>
      </c>
      <c r="N230" s="94">
        <f t="shared" si="17"/>
        <v>0</v>
      </c>
      <c r="O230" s="68">
        <v>300</v>
      </c>
      <c r="P230" s="154">
        <v>0</v>
      </c>
      <c r="Q230" s="153">
        <v>0</v>
      </c>
      <c r="R230" s="153">
        <v>0</v>
      </c>
      <c r="S230" s="125">
        <v>0</v>
      </c>
      <c r="T230" s="68">
        <v>0</v>
      </c>
      <c r="U230" s="68">
        <v>0</v>
      </c>
      <c r="V230" s="68">
        <v>0</v>
      </c>
      <c r="W230" s="68">
        <v>0</v>
      </c>
      <c r="X230" s="68">
        <v>0</v>
      </c>
      <c r="Y230" s="68">
        <v>0</v>
      </c>
      <c r="Z230" s="125">
        <v>0</v>
      </c>
      <c r="AA230" s="68">
        <v>0</v>
      </c>
      <c r="AB230" s="68">
        <v>0</v>
      </c>
      <c r="AC230" s="68">
        <v>0</v>
      </c>
      <c r="AD230" s="68">
        <v>0</v>
      </c>
      <c r="AE230" s="68">
        <v>0</v>
      </c>
      <c r="AF230" s="68">
        <v>0</v>
      </c>
      <c r="AG230" s="68">
        <v>0</v>
      </c>
      <c r="AH230" s="68">
        <v>0</v>
      </c>
      <c r="AI230" s="125">
        <v>0</v>
      </c>
      <c r="AJ230" s="68">
        <v>0</v>
      </c>
      <c r="AK230" s="127">
        <v>0</v>
      </c>
      <c r="AL230" s="68">
        <v>0</v>
      </c>
      <c r="AM230" s="128">
        <v>0</v>
      </c>
      <c r="AN230" s="129">
        <f t="shared" si="18"/>
        <v>0</v>
      </c>
      <c r="AO230" s="163" t="str">
        <f t="shared" si="19"/>
        <v>-</v>
      </c>
    </row>
    <row r="231" spans="1:41" x14ac:dyDescent="0.3">
      <c r="A231" s="78" t="s">
        <v>185</v>
      </c>
      <c r="B231" s="50" t="s">
        <v>42</v>
      </c>
      <c r="C231" s="50" t="s">
        <v>11</v>
      </c>
      <c r="D231" s="50">
        <v>7</v>
      </c>
      <c r="E231" s="160"/>
      <c r="F231" s="52" t="s">
        <v>340</v>
      </c>
      <c r="G231" s="68">
        <v>275</v>
      </c>
      <c r="H231" s="94">
        <f t="shared" si="15"/>
        <v>2</v>
      </c>
      <c r="I231" s="68">
        <v>277</v>
      </c>
      <c r="J231" s="133">
        <v>199</v>
      </c>
      <c r="K231" s="94">
        <f t="shared" si="16"/>
        <v>3</v>
      </c>
      <c r="L231" s="134">
        <v>202</v>
      </c>
      <c r="M231" s="68">
        <v>196</v>
      </c>
      <c r="N231" s="94">
        <f t="shared" si="17"/>
        <v>-2</v>
      </c>
      <c r="O231" s="68">
        <v>194</v>
      </c>
      <c r="P231" s="154">
        <v>0.08</v>
      </c>
      <c r="Q231" s="153">
        <v>16</v>
      </c>
      <c r="R231" s="153">
        <v>0</v>
      </c>
      <c r="S231" s="125">
        <v>0</v>
      </c>
      <c r="T231" s="68">
        <v>0</v>
      </c>
      <c r="U231" s="68">
        <v>0</v>
      </c>
      <c r="V231" s="68">
        <v>0</v>
      </c>
      <c r="W231" s="68">
        <v>0</v>
      </c>
      <c r="X231" s="68">
        <v>0</v>
      </c>
      <c r="Y231" s="68">
        <v>0</v>
      </c>
      <c r="Z231" s="125">
        <v>45.1</v>
      </c>
      <c r="AA231" s="68">
        <v>189</v>
      </c>
      <c r="AB231" s="68">
        <v>2.1</v>
      </c>
      <c r="AC231" s="68">
        <v>12.3</v>
      </c>
      <c r="AD231" s="68">
        <v>5.8</v>
      </c>
      <c r="AE231" s="68">
        <v>4.7</v>
      </c>
      <c r="AF231" s="68">
        <v>37.9</v>
      </c>
      <c r="AG231" s="68">
        <v>0.2</v>
      </c>
      <c r="AH231" s="68">
        <v>4.2</v>
      </c>
      <c r="AI231" s="125">
        <v>0</v>
      </c>
      <c r="AJ231" s="68">
        <v>0</v>
      </c>
      <c r="AK231" s="127">
        <v>0.1</v>
      </c>
      <c r="AL231" s="68">
        <v>0.7</v>
      </c>
      <c r="AM231" s="128">
        <v>0.4</v>
      </c>
      <c r="AN231" s="129">
        <f t="shared" si="18"/>
        <v>35.890000000000008</v>
      </c>
      <c r="AO231" s="163">
        <f t="shared" si="19"/>
        <v>2.2431250000000005</v>
      </c>
    </row>
    <row r="232" spans="1:41" x14ac:dyDescent="0.3">
      <c r="A232" s="78" t="s">
        <v>324</v>
      </c>
      <c r="B232" s="50" t="s">
        <v>45</v>
      </c>
      <c r="C232" s="50" t="s">
        <v>18</v>
      </c>
      <c r="D232" s="50">
        <v>4</v>
      </c>
      <c r="E232" s="160"/>
      <c r="F232" s="52" t="s">
        <v>340</v>
      </c>
      <c r="G232" s="68">
        <v>277</v>
      </c>
      <c r="H232" s="94">
        <f t="shared" si="15"/>
        <v>2</v>
      </c>
      <c r="I232" s="68">
        <v>279</v>
      </c>
      <c r="J232" s="133">
        <v>376</v>
      </c>
      <c r="K232" s="94">
        <f t="shared" si="16"/>
        <v>-76</v>
      </c>
      <c r="L232" s="134">
        <v>300</v>
      </c>
      <c r="M232" s="68">
        <v>407</v>
      </c>
      <c r="N232" s="94">
        <f t="shared" si="17"/>
        <v>-107</v>
      </c>
      <c r="O232" s="68">
        <v>300</v>
      </c>
      <c r="P232" s="154">
        <v>0</v>
      </c>
      <c r="Q232" s="153">
        <v>16</v>
      </c>
      <c r="R232" s="153">
        <v>0</v>
      </c>
      <c r="S232" s="125">
        <v>0</v>
      </c>
      <c r="T232" s="68">
        <v>0</v>
      </c>
      <c r="U232" s="68">
        <v>0</v>
      </c>
      <c r="V232" s="68">
        <v>0</v>
      </c>
      <c r="W232" s="68">
        <v>0</v>
      </c>
      <c r="X232" s="68">
        <v>0</v>
      </c>
      <c r="Y232" s="68">
        <v>0</v>
      </c>
      <c r="Z232" s="125">
        <v>0</v>
      </c>
      <c r="AA232" s="68">
        <v>0</v>
      </c>
      <c r="AB232" s="68">
        <v>0</v>
      </c>
      <c r="AC232" s="68">
        <v>0</v>
      </c>
      <c r="AD232" s="68">
        <v>9.8000000000000007</v>
      </c>
      <c r="AE232" s="68">
        <v>6.6</v>
      </c>
      <c r="AF232" s="68">
        <v>75.400000000000006</v>
      </c>
      <c r="AG232" s="68">
        <v>0.6</v>
      </c>
      <c r="AH232" s="68">
        <v>5.9</v>
      </c>
      <c r="AI232" s="125">
        <v>0</v>
      </c>
      <c r="AJ232" s="68">
        <v>0</v>
      </c>
      <c r="AK232" s="127">
        <v>0</v>
      </c>
      <c r="AL232" s="68">
        <v>0.1</v>
      </c>
      <c r="AM232" s="128">
        <v>0</v>
      </c>
      <c r="AN232" s="129">
        <f t="shared" si="18"/>
        <v>11.14</v>
      </c>
      <c r="AO232" s="163">
        <f t="shared" si="19"/>
        <v>0.69625000000000004</v>
      </c>
    </row>
    <row r="233" spans="1:41" x14ac:dyDescent="0.3">
      <c r="A233" s="78" t="s">
        <v>325</v>
      </c>
      <c r="B233" s="50" t="s">
        <v>45</v>
      </c>
      <c r="C233" s="50" t="s">
        <v>29</v>
      </c>
      <c r="D233" s="50">
        <v>6</v>
      </c>
      <c r="E233" s="160"/>
      <c r="F233" s="52" t="s">
        <v>340</v>
      </c>
      <c r="G233" s="68">
        <v>278</v>
      </c>
      <c r="H233" s="94">
        <f t="shared" si="15"/>
        <v>2</v>
      </c>
      <c r="I233" s="68">
        <v>280</v>
      </c>
      <c r="J233" s="133">
        <v>306</v>
      </c>
      <c r="K233" s="94">
        <f t="shared" si="16"/>
        <v>-6</v>
      </c>
      <c r="L233" s="134">
        <v>300</v>
      </c>
      <c r="M233" s="68">
        <v>320</v>
      </c>
      <c r="N233" s="94">
        <f t="shared" si="17"/>
        <v>-20</v>
      </c>
      <c r="O233" s="68">
        <v>300</v>
      </c>
      <c r="P233" s="154">
        <v>0</v>
      </c>
      <c r="Q233" s="153">
        <v>16</v>
      </c>
      <c r="R233" s="153">
        <v>0</v>
      </c>
      <c r="S233" s="125">
        <v>0</v>
      </c>
      <c r="T233" s="68">
        <v>0</v>
      </c>
      <c r="U233" s="68">
        <v>0</v>
      </c>
      <c r="V233" s="68">
        <v>0</v>
      </c>
      <c r="W233" s="68">
        <v>0</v>
      </c>
      <c r="X233" s="68">
        <v>0</v>
      </c>
      <c r="Y233" s="68">
        <v>0</v>
      </c>
      <c r="Z233" s="125">
        <v>0</v>
      </c>
      <c r="AA233" s="68">
        <v>0</v>
      </c>
      <c r="AB233" s="68">
        <v>0</v>
      </c>
      <c r="AC233" s="68">
        <v>0</v>
      </c>
      <c r="AD233" s="68">
        <v>37.799999999999997</v>
      </c>
      <c r="AE233" s="68">
        <v>25.6</v>
      </c>
      <c r="AF233" s="68">
        <v>276</v>
      </c>
      <c r="AG233" s="68">
        <v>2</v>
      </c>
      <c r="AH233" s="68">
        <v>14.6</v>
      </c>
      <c r="AI233" s="125">
        <v>0</v>
      </c>
      <c r="AJ233" s="68">
        <v>0</v>
      </c>
      <c r="AK233" s="127">
        <v>0.1</v>
      </c>
      <c r="AL233" s="68">
        <v>0.2</v>
      </c>
      <c r="AM233" s="128">
        <v>0.1</v>
      </c>
      <c r="AN233" s="129">
        <f t="shared" si="18"/>
        <v>39.6</v>
      </c>
      <c r="AO233" s="163">
        <f t="shared" si="19"/>
        <v>2.4750000000000001</v>
      </c>
    </row>
    <row r="234" spans="1:41" x14ac:dyDescent="0.3">
      <c r="A234" s="78" t="s">
        <v>420</v>
      </c>
      <c r="B234" s="50" t="s">
        <v>45</v>
      </c>
      <c r="C234" s="50" t="s">
        <v>39</v>
      </c>
      <c r="D234" s="50">
        <v>9</v>
      </c>
      <c r="E234" s="160"/>
      <c r="F234" s="52" t="s">
        <v>340</v>
      </c>
      <c r="G234" s="68">
        <v>286</v>
      </c>
      <c r="H234" s="94">
        <f t="shared" si="15"/>
        <v>2</v>
      </c>
      <c r="I234" s="68">
        <v>288</v>
      </c>
      <c r="J234" s="133">
        <v>371</v>
      </c>
      <c r="K234" s="94">
        <f t="shared" si="16"/>
        <v>-71</v>
      </c>
      <c r="L234" s="134">
        <v>300</v>
      </c>
      <c r="M234" s="68">
        <v>380</v>
      </c>
      <c r="N234" s="94">
        <f t="shared" si="17"/>
        <v>-80</v>
      </c>
      <c r="O234" s="68">
        <v>300</v>
      </c>
      <c r="P234" s="154">
        <v>0</v>
      </c>
      <c r="Q234" s="153">
        <v>0</v>
      </c>
      <c r="R234" s="153">
        <v>0</v>
      </c>
      <c r="S234" s="125">
        <v>0</v>
      </c>
      <c r="T234" s="68">
        <v>0</v>
      </c>
      <c r="U234" s="68">
        <v>0</v>
      </c>
      <c r="V234" s="68">
        <v>0</v>
      </c>
      <c r="W234" s="68">
        <v>0</v>
      </c>
      <c r="X234" s="68">
        <v>0</v>
      </c>
      <c r="Y234" s="68">
        <v>0</v>
      </c>
      <c r="Z234" s="125">
        <v>0</v>
      </c>
      <c r="AA234" s="68">
        <v>0</v>
      </c>
      <c r="AB234" s="68">
        <v>0</v>
      </c>
      <c r="AC234" s="68">
        <v>0</v>
      </c>
      <c r="AD234" s="68">
        <v>0</v>
      </c>
      <c r="AE234" s="68">
        <v>0</v>
      </c>
      <c r="AF234" s="68">
        <v>0</v>
      </c>
      <c r="AG234" s="68">
        <v>0</v>
      </c>
      <c r="AH234" s="68">
        <v>0</v>
      </c>
      <c r="AI234" s="125">
        <v>0</v>
      </c>
      <c r="AJ234" s="68">
        <v>0</v>
      </c>
      <c r="AK234" s="127">
        <v>0</v>
      </c>
      <c r="AL234" s="68">
        <v>0</v>
      </c>
      <c r="AM234" s="128">
        <v>0</v>
      </c>
      <c r="AN234" s="129">
        <f t="shared" si="18"/>
        <v>0</v>
      </c>
      <c r="AO234" s="163" t="str">
        <f t="shared" si="19"/>
        <v>-</v>
      </c>
    </row>
    <row r="235" spans="1:41" x14ac:dyDescent="0.3">
      <c r="A235" s="78" t="s">
        <v>312</v>
      </c>
      <c r="B235" s="50" t="s">
        <v>45</v>
      </c>
      <c r="C235" s="50" t="s">
        <v>22</v>
      </c>
      <c r="D235" s="50">
        <v>9</v>
      </c>
      <c r="E235" s="160"/>
      <c r="F235" s="52" t="s">
        <v>340</v>
      </c>
      <c r="G235" s="68">
        <v>288</v>
      </c>
      <c r="H235" s="94">
        <f t="shared" si="15"/>
        <v>2</v>
      </c>
      <c r="I235" s="68">
        <v>290</v>
      </c>
      <c r="J235" s="133">
        <v>301</v>
      </c>
      <c r="K235" s="94">
        <f t="shared" si="16"/>
        <v>-1</v>
      </c>
      <c r="L235" s="134">
        <v>300</v>
      </c>
      <c r="M235" s="68">
        <v>314</v>
      </c>
      <c r="N235" s="94">
        <f t="shared" si="17"/>
        <v>-14</v>
      </c>
      <c r="O235" s="68">
        <v>300</v>
      </c>
      <c r="P235" s="154">
        <v>0.01</v>
      </c>
      <c r="Q235" s="153">
        <v>16</v>
      </c>
      <c r="R235" s="153">
        <v>0</v>
      </c>
      <c r="S235" s="125">
        <v>0</v>
      </c>
      <c r="T235" s="68">
        <v>0</v>
      </c>
      <c r="U235" s="68">
        <v>0</v>
      </c>
      <c r="V235" s="68">
        <v>0</v>
      </c>
      <c r="W235" s="68">
        <v>0</v>
      </c>
      <c r="X235" s="68">
        <v>0</v>
      </c>
      <c r="Y235" s="68">
        <v>0</v>
      </c>
      <c r="Z235" s="125">
        <v>0</v>
      </c>
      <c r="AA235" s="68">
        <v>0</v>
      </c>
      <c r="AB235" s="68">
        <v>0</v>
      </c>
      <c r="AC235" s="68">
        <v>0</v>
      </c>
      <c r="AD235" s="68">
        <v>40.299999999999997</v>
      </c>
      <c r="AE235" s="68">
        <v>26.4</v>
      </c>
      <c r="AF235" s="68">
        <v>290</v>
      </c>
      <c r="AG235" s="68">
        <v>1.8</v>
      </c>
      <c r="AH235" s="68">
        <v>15.2</v>
      </c>
      <c r="AI235" s="125">
        <v>0</v>
      </c>
      <c r="AJ235" s="68">
        <v>0</v>
      </c>
      <c r="AK235" s="127">
        <v>0.1</v>
      </c>
      <c r="AL235" s="68">
        <v>0.4</v>
      </c>
      <c r="AM235" s="128">
        <v>0.2</v>
      </c>
      <c r="AN235" s="129">
        <f t="shared" si="18"/>
        <v>39.6</v>
      </c>
      <c r="AO235" s="163">
        <f t="shared" si="19"/>
        <v>2.4750000000000001</v>
      </c>
    </row>
    <row r="236" spans="1:41" x14ac:dyDescent="0.3">
      <c r="A236" s="78" t="s">
        <v>284</v>
      </c>
      <c r="B236" s="50" t="s">
        <v>43</v>
      </c>
      <c r="C236" s="50" t="s">
        <v>29</v>
      </c>
      <c r="D236" s="50">
        <v>6</v>
      </c>
      <c r="E236" s="160"/>
      <c r="F236" s="52" t="s">
        <v>340</v>
      </c>
      <c r="G236" s="68">
        <v>289</v>
      </c>
      <c r="H236" s="94">
        <f t="shared" si="15"/>
        <v>2</v>
      </c>
      <c r="I236" s="68">
        <v>291</v>
      </c>
      <c r="J236" s="133">
        <v>307</v>
      </c>
      <c r="K236" s="94">
        <f t="shared" si="16"/>
        <v>-7</v>
      </c>
      <c r="L236" s="134">
        <v>300</v>
      </c>
      <c r="M236" s="68">
        <v>318</v>
      </c>
      <c r="N236" s="94">
        <f t="shared" si="17"/>
        <v>-18</v>
      </c>
      <c r="O236" s="68">
        <v>300</v>
      </c>
      <c r="P236" s="154">
        <v>0.05</v>
      </c>
      <c r="Q236" s="153">
        <v>16</v>
      </c>
      <c r="R236" s="153">
        <v>0</v>
      </c>
      <c r="S236" s="125">
        <v>0</v>
      </c>
      <c r="T236" s="68">
        <v>0</v>
      </c>
      <c r="U236" s="68">
        <v>0</v>
      </c>
      <c r="V236" s="68">
        <v>0</v>
      </c>
      <c r="W236" s="68">
        <v>0</v>
      </c>
      <c r="X236" s="68">
        <v>0</v>
      </c>
      <c r="Y236" s="68">
        <v>0</v>
      </c>
      <c r="Z236" s="125">
        <v>21.3</v>
      </c>
      <c r="AA236" s="68">
        <v>160</v>
      </c>
      <c r="AB236" s="68">
        <v>0.4</v>
      </c>
      <c r="AC236" s="68">
        <v>11</v>
      </c>
      <c r="AD236" s="68">
        <v>52</v>
      </c>
      <c r="AE236" s="68">
        <v>32.299999999999997</v>
      </c>
      <c r="AF236" s="68">
        <v>340</v>
      </c>
      <c r="AG236" s="68">
        <v>1.5</v>
      </c>
      <c r="AH236" s="68">
        <v>17.399999999999999</v>
      </c>
      <c r="AI236" s="125">
        <v>345</v>
      </c>
      <c r="AJ236" s="68">
        <v>1.7</v>
      </c>
      <c r="AK236" s="127">
        <v>0.1</v>
      </c>
      <c r="AL236" s="68">
        <v>0.3</v>
      </c>
      <c r="AM236" s="128">
        <v>0.2</v>
      </c>
      <c r="AN236" s="129">
        <f t="shared" si="18"/>
        <v>71.399999999999991</v>
      </c>
      <c r="AO236" s="163">
        <f t="shared" si="19"/>
        <v>4.4624999999999995</v>
      </c>
    </row>
    <row r="237" spans="1:41" x14ac:dyDescent="0.3">
      <c r="A237" s="78" t="s">
        <v>452</v>
      </c>
      <c r="B237" s="50" t="s">
        <v>43</v>
      </c>
      <c r="C237" s="50" t="s">
        <v>27</v>
      </c>
      <c r="D237" s="50">
        <v>5</v>
      </c>
      <c r="E237" s="160" t="s">
        <v>464</v>
      </c>
      <c r="F237" s="52" t="s">
        <v>340</v>
      </c>
      <c r="G237" s="68">
        <v>96</v>
      </c>
      <c r="H237" s="94">
        <f t="shared" si="15"/>
        <v>13</v>
      </c>
      <c r="I237" s="68">
        <v>109</v>
      </c>
      <c r="J237" s="133">
        <v>100</v>
      </c>
      <c r="K237" s="94">
        <f t="shared" si="16"/>
        <v>12</v>
      </c>
      <c r="L237" s="134">
        <v>112</v>
      </c>
      <c r="M237" s="68">
        <v>90</v>
      </c>
      <c r="N237" s="94">
        <f t="shared" si="17"/>
        <v>7</v>
      </c>
      <c r="O237" s="68">
        <v>97</v>
      </c>
      <c r="P237" s="154">
        <v>0.66</v>
      </c>
      <c r="Q237" s="153">
        <v>16</v>
      </c>
      <c r="R237" s="153">
        <v>0</v>
      </c>
      <c r="S237" s="125">
        <v>0</v>
      </c>
      <c r="T237" s="68">
        <v>0</v>
      </c>
      <c r="U237" s="68">
        <v>0</v>
      </c>
      <c r="V237" s="68">
        <v>0</v>
      </c>
      <c r="W237" s="68">
        <v>0</v>
      </c>
      <c r="X237" s="68">
        <v>0</v>
      </c>
      <c r="Y237" s="68">
        <v>0</v>
      </c>
      <c r="Z237" s="125">
        <v>0</v>
      </c>
      <c r="AA237" s="68">
        <v>0</v>
      </c>
      <c r="AB237" s="68">
        <v>0</v>
      </c>
      <c r="AC237" s="68">
        <v>0</v>
      </c>
      <c r="AD237" s="68">
        <v>105</v>
      </c>
      <c r="AE237" s="68">
        <v>61.9</v>
      </c>
      <c r="AF237" s="68">
        <v>785</v>
      </c>
      <c r="AG237" s="68">
        <v>6.2</v>
      </c>
      <c r="AH237" s="68">
        <v>36.799999999999997</v>
      </c>
      <c r="AI237" s="125">
        <v>0</v>
      </c>
      <c r="AJ237" s="68">
        <v>0</v>
      </c>
      <c r="AK237" s="127">
        <v>0.2</v>
      </c>
      <c r="AL237" s="68">
        <v>0.7</v>
      </c>
      <c r="AM237" s="128">
        <v>0.4</v>
      </c>
      <c r="AN237" s="129">
        <f t="shared" si="18"/>
        <v>115.30000000000001</v>
      </c>
      <c r="AO237" s="163">
        <f t="shared" si="19"/>
        <v>7.2062500000000007</v>
      </c>
    </row>
    <row r="238" spans="1:41" x14ac:dyDescent="0.3">
      <c r="A238" s="78" t="s">
        <v>453</v>
      </c>
      <c r="B238" s="50" t="s">
        <v>43</v>
      </c>
      <c r="C238" s="50" t="s">
        <v>30</v>
      </c>
      <c r="D238" s="50">
        <v>11</v>
      </c>
      <c r="E238" s="160"/>
      <c r="F238" s="52" t="s">
        <v>340</v>
      </c>
      <c r="G238" s="68">
        <v>141</v>
      </c>
      <c r="H238" s="94">
        <f t="shared" si="15"/>
        <v>-4</v>
      </c>
      <c r="I238" s="68">
        <v>137</v>
      </c>
      <c r="J238" s="133">
        <v>168</v>
      </c>
      <c r="K238" s="94">
        <f t="shared" si="16"/>
        <v>9</v>
      </c>
      <c r="L238" s="134">
        <v>177</v>
      </c>
      <c r="M238" s="68">
        <v>174</v>
      </c>
      <c r="N238" s="94">
        <f t="shared" si="17"/>
        <v>5</v>
      </c>
      <c r="O238" s="68">
        <v>179</v>
      </c>
      <c r="P238" s="154">
        <v>0.18</v>
      </c>
      <c r="Q238" s="153">
        <v>16</v>
      </c>
      <c r="R238" s="153">
        <v>0</v>
      </c>
      <c r="S238" s="125">
        <v>0</v>
      </c>
      <c r="T238" s="68">
        <v>0</v>
      </c>
      <c r="U238" s="68">
        <v>0</v>
      </c>
      <c r="V238" s="68">
        <v>0</v>
      </c>
      <c r="W238" s="68">
        <v>0</v>
      </c>
      <c r="X238" s="68">
        <v>0</v>
      </c>
      <c r="Y238" s="68">
        <v>0</v>
      </c>
      <c r="Z238" s="125">
        <v>0</v>
      </c>
      <c r="AA238" s="68">
        <v>0</v>
      </c>
      <c r="AB238" s="68">
        <v>0</v>
      </c>
      <c r="AC238" s="68">
        <v>0</v>
      </c>
      <c r="AD238" s="68">
        <v>64.400000000000006</v>
      </c>
      <c r="AE238" s="68">
        <v>41</v>
      </c>
      <c r="AF238" s="68">
        <v>670</v>
      </c>
      <c r="AG238" s="68">
        <v>4.8</v>
      </c>
      <c r="AH238" s="68">
        <v>31.8</v>
      </c>
      <c r="AI238" s="125">
        <v>0</v>
      </c>
      <c r="AJ238" s="68">
        <v>0</v>
      </c>
      <c r="AK238" s="127">
        <v>0.1</v>
      </c>
      <c r="AL238" s="68">
        <v>0.5</v>
      </c>
      <c r="AM238" s="128">
        <v>0.3</v>
      </c>
      <c r="AN238" s="129">
        <f t="shared" si="18"/>
        <v>95.4</v>
      </c>
      <c r="AO238" s="163">
        <f t="shared" si="19"/>
        <v>5.9625000000000004</v>
      </c>
    </row>
    <row r="239" spans="1:41" x14ac:dyDescent="0.3">
      <c r="A239" s="78" t="s">
        <v>274</v>
      </c>
      <c r="B239" s="50" t="s">
        <v>42</v>
      </c>
      <c r="C239" s="50" t="s">
        <v>40</v>
      </c>
      <c r="D239" s="50">
        <v>8</v>
      </c>
      <c r="E239" s="160"/>
      <c r="F239" s="52" t="s">
        <v>340</v>
      </c>
      <c r="G239" s="68">
        <v>169</v>
      </c>
      <c r="H239" s="94">
        <f t="shared" si="15"/>
        <v>1</v>
      </c>
      <c r="I239" s="68">
        <v>170</v>
      </c>
      <c r="J239" s="133">
        <v>166</v>
      </c>
      <c r="K239" s="94">
        <f t="shared" si="16"/>
        <v>-9</v>
      </c>
      <c r="L239" s="134">
        <v>157</v>
      </c>
      <c r="M239" s="68">
        <v>132</v>
      </c>
      <c r="N239" s="94">
        <f t="shared" si="17"/>
        <v>2</v>
      </c>
      <c r="O239" s="68">
        <v>134</v>
      </c>
      <c r="P239" s="154">
        <v>0.15</v>
      </c>
      <c r="Q239" s="153">
        <v>16</v>
      </c>
      <c r="R239" s="153">
        <v>0</v>
      </c>
      <c r="S239" s="125">
        <v>0</v>
      </c>
      <c r="T239" s="68">
        <v>0</v>
      </c>
      <c r="U239" s="68">
        <v>0</v>
      </c>
      <c r="V239" s="68">
        <v>0</v>
      </c>
      <c r="W239" s="68">
        <v>0</v>
      </c>
      <c r="X239" s="68">
        <v>0</v>
      </c>
      <c r="Y239" s="68">
        <v>0</v>
      </c>
      <c r="Z239" s="125">
        <v>78</v>
      </c>
      <c r="AA239" s="68">
        <v>287</v>
      </c>
      <c r="AB239" s="68">
        <v>2.6</v>
      </c>
      <c r="AC239" s="68">
        <v>16.8</v>
      </c>
      <c r="AD239" s="68">
        <v>43.3</v>
      </c>
      <c r="AE239" s="68">
        <v>33.799999999999997</v>
      </c>
      <c r="AF239" s="68">
        <v>263</v>
      </c>
      <c r="AG239" s="68">
        <v>1.1000000000000001</v>
      </c>
      <c r="AH239" s="68">
        <v>14.1</v>
      </c>
      <c r="AI239" s="125">
        <v>0</v>
      </c>
      <c r="AJ239" s="68">
        <v>0</v>
      </c>
      <c r="AK239" s="127">
        <v>0.1</v>
      </c>
      <c r="AL239" s="68">
        <v>1.3</v>
      </c>
      <c r="AM239" s="128">
        <v>0.8</v>
      </c>
      <c r="AN239" s="129">
        <f t="shared" si="18"/>
        <v>75.8</v>
      </c>
      <c r="AO239" s="163">
        <f t="shared" si="19"/>
        <v>4.7374999999999998</v>
      </c>
    </row>
    <row r="240" spans="1:41" x14ac:dyDescent="0.3">
      <c r="A240" s="78" t="s">
        <v>454</v>
      </c>
      <c r="B240" s="50" t="s">
        <v>43</v>
      </c>
      <c r="C240" s="50" t="s">
        <v>18</v>
      </c>
      <c r="D240" s="50">
        <v>4</v>
      </c>
      <c r="E240" s="160"/>
      <c r="F240" s="52" t="s">
        <v>340</v>
      </c>
      <c r="G240" s="68">
        <v>142</v>
      </c>
      <c r="H240" s="94">
        <f t="shared" si="15"/>
        <v>30</v>
      </c>
      <c r="I240" s="68">
        <v>172</v>
      </c>
      <c r="J240" s="133">
        <v>172</v>
      </c>
      <c r="K240" s="94">
        <f t="shared" si="16"/>
        <v>1</v>
      </c>
      <c r="L240" s="134">
        <v>173</v>
      </c>
      <c r="M240" s="68">
        <v>194</v>
      </c>
      <c r="N240" s="94">
        <f t="shared" si="17"/>
        <v>2</v>
      </c>
      <c r="O240" s="68">
        <v>196</v>
      </c>
      <c r="P240" s="154">
        <v>0.16</v>
      </c>
      <c r="Q240" s="153">
        <v>16</v>
      </c>
      <c r="R240" s="153">
        <v>0</v>
      </c>
      <c r="S240" s="125">
        <v>0</v>
      </c>
      <c r="T240" s="68">
        <v>0</v>
      </c>
      <c r="U240" s="68">
        <v>0</v>
      </c>
      <c r="V240" s="68">
        <v>0</v>
      </c>
      <c r="W240" s="68">
        <v>0</v>
      </c>
      <c r="X240" s="68">
        <v>0</v>
      </c>
      <c r="Y240" s="68">
        <v>0</v>
      </c>
      <c r="Z240" s="125">
        <v>0</v>
      </c>
      <c r="AA240" s="68">
        <v>0</v>
      </c>
      <c r="AB240" s="68">
        <v>0</v>
      </c>
      <c r="AC240" s="68">
        <v>0</v>
      </c>
      <c r="AD240" s="68">
        <v>51.2</v>
      </c>
      <c r="AE240" s="68">
        <v>29.4</v>
      </c>
      <c r="AF240" s="68">
        <v>415</v>
      </c>
      <c r="AG240" s="68">
        <v>3.1</v>
      </c>
      <c r="AH240" s="68">
        <v>20.7</v>
      </c>
      <c r="AI240" s="125">
        <v>0</v>
      </c>
      <c r="AJ240" s="68">
        <v>0</v>
      </c>
      <c r="AK240" s="127">
        <v>0.1</v>
      </c>
      <c r="AL240" s="68">
        <v>0.4</v>
      </c>
      <c r="AM240" s="128">
        <v>0.2</v>
      </c>
      <c r="AN240" s="129">
        <f t="shared" si="18"/>
        <v>59.900000000000006</v>
      </c>
      <c r="AO240" s="163">
        <f t="shared" si="19"/>
        <v>3.7437500000000004</v>
      </c>
    </row>
    <row r="241" spans="1:41" x14ac:dyDescent="0.3">
      <c r="A241" s="78" t="s">
        <v>455</v>
      </c>
      <c r="B241" s="50" t="s">
        <v>43</v>
      </c>
      <c r="C241" s="50" t="s">
        <v>26</v>
      </c>
      <c r="D241" s="50">
        <v>11</v>
      </c>
      <c r="E241" s="160"/>
      <c r="F241" s="52" t="s">
        <v>340</v>
      </c>
      <c r="G241" s="68">
        <v>121</v>
      </c>
      <c r="H241" s="94">
        <f t="shared" si="15"/>
        <v>52</v>
      </c>
      <c r="I241" s="68">
        <v>173</v>
      </c>
      <c r="J241" s="133">
        <v>128</v>
      </c>
      <c r="K241" s="94">
        <f t="shared" si="16"/>
        <v>0</v>
      </c>
      <c r="L241" s="134">
        <v>128</v>
      </c>
      <c r="M241" s="68">
        <v>91</v>
      </c>
      <c r="N241" s="94">
        <f t="shared" si="17"/>
        <v>26</v>
      </c>
      <c r="O241" s="68">
        <v>117</v>
      </c>
      <c r="P241" s="154">
        <v>0.54</v>
      </c>
      <c r="Q241" s="153">
        <v>16</v>
      </c>
      <c r="R241" s="153">
        <v>0</v>
      </c>
      <c r="S241" s="125">
        <v>0</v>
      </c>
      <c r="T241" s="68">
        <v>0</v>
      </c>
      <c r="U241" s="68">
        <v>0</v>
      </c>
      <c r="V241" s="68">
        <v>0</v>
      </c>
      <c r="W241" s="68">
        <v>0</v>
      </c>
      <c r="X241" s="68">
        <v>0</v>
      </c>
      <c r="Y241" s="68">
        <v>0</v>
      </c>
      <c r="Z241" s="125">
        <v>4.5</v>
      </c>
      <c r="AA241" s="68">
        <v>29.6</v>
      </c>
      <c r="AB241" s="68">
        <v>0.1</v>
      </c>
      <c r="AC241" s="68">
        <v>5.0999999999999996</v>
      </c>
      <c r="AD241" s="68">
        <v>81.099999999999994</v>
      </c>
      <c r="AE241" s="68">
        <v>50.7</v>
      </c>
      <c r="AF241" s="68">
        <v>696</v>
      </c>
      <c r="AG241" s="68">
        <v>3.5</v>
      </c>
      <c r="AH241" s="68">
        <v>32.9</v>
      </c>
      <c r="AI241" s="125">
        <v>647</v>
      </c>
      <c r="AJ241" s="68">
        <v>0.2</v>
      </c>
      <c r="AK241" s="127">
        <v>0.1</v>
      </c>
      <c r="AL241" s="68">
        <v>0.5</v>
      </c>
      <c r="AM241" s="128">
        <v>0.3</v>
      </c>
      <c r="AN241" s="129">
        <f t="shared" si="18"/>
        <v>94.960000000000008</v>
      </c>
      <c r="AO241" s="163">
        <f t="shared" si="19"/>
        <v>5.9350000000000005</v>
      </c>
    </row>
    <row r="242" spans="1:41" x14ac:dyDescent="0.3">
      <c r="A242" s="78" t="s">
        <v>456</v>
      </c>
      <c r="B242" s="50" t="s">
        <v>43</v>
      </c>
      <c r="C242" s="50" t="s">
        <v>39</v>
      </c>
      <c r="D242" s="50">
        <v>9</v>
      </c>
      <c r="E242" s="160" t="s">
        <v>465</v>
      </c>
      <c r="F242" s="52" t="s">
        <v>340</v>
      </c>
      <c r="G242" s="68">
        <v>300</v>
      </c>
      <c r="H242" s="94">
        <f t="shared" si="15"/>
        <v>-118</v>
      </c>
      <c r="I242" s="68">
        <v>182</v>
      </c>
      <c r="J242" s="133">
        <v>272</v>
      </c>
      <c r="K242" s="94">
        <f t="shared" si="16"/>
        <v>28</v>
      </c>
      <c r="L242" s="134">
        <v>300</v>
      </c>
      <c r="M242" s="68">
        <v>361</v>
      </c>
      <c r="N242" s="94">
        <f t="shared" si="17"/>
        <v>-61</v>
      </c>
      <c r="O242" s="68">
        <v>300</v>
      </c>
      <c r="P242" s="154">
        <v>0</v>
      </c>
      <c r="Q242" s="153">
        <v>0</v>
      </c>
      <c r="R242" s="153">
        <v>0</v>
      </c>
      <c r="S242" s="125">
        <v>0</v>
      </c>
      <c r="T242" s="68">
        <v>0</v>
      </c>
      <c r="U242" s="68">
        <v>0</v>
      </c>
      <c r="V242" s="68">
        <v>0</v>
      </c>
      <c r="W242" s="68">
        <v>0</v>
      </c>
      <c r="X242" s="68">
        <v>0</v>
      </c>
      <c r="Y242" s="68">
        <v>0</v>
      </c>
      <c r="Z242" s="125">
        <v>0</v>
      </c>
      <c r="AA242" s="68">
        <v>0</v>
      </c>
      <c r="AB242" s="68">
        <v>0</v>
      </c>
      <c r="AC242" s="68">
        <v>0</v>
      </c>
      <c r="AD242" s="68">
        <v>0</v>
      </c>
      <c r="AE242" s="68">
        <v>0</v>
      </c>
      <c r="AF242" s="68">
        <v>0</v>
      </c>
      <c r="AG242" s="68">
        <v>0</v>
      </c>
      <c r="AH242" s="68">
        <v>0</v>
      </c>
      <c r="AI242" s="125">
        <v>0</v>
      </c>
      <c r="AJ242" s="68">
        <v>0</v>
      </c>
      <c r="AK242" s="127">
        <v>0</v>
      </c>
      <c r="AL242" s="68">
        <v>0</v>
      </c>
      <c r="AM242" s="128">
        <v>0</v>
      </c>
      <c r="AN242" s="129">
        <f t="shared" si="18"/>
        <v>0</v>
      </c>
      <c r="AO242" s="163" t="str">
        <f t="shared" si="19"/>
        <v>-</v>
      </c>
    </row>
    <row r="243" spans="1:41" x14ac:dyDescent="0.3">
      <c r="A243" s="78"/>
      <c r="B243" s="50"/>
      <c r="C243" s="50"/>
      <c r="D243" s="50"/>
      <c r="E243" s="160"/>
      <c r="F243" s="52"/>
      <c r="G243" s="68"/>
      <c r="H243" s="95"/>
      <c r="I243" s="68"/>
      <c r="J243" s="133"/>
      <c r="K243" s="95"/>
      <c r="L243" s="134"/>
      <c r="M243" s="68"/>
      <c r="N243" s="95"/>
      <c r="O243" s="68"/>
      <c r="P243" s="154"/>
      <c r="Q243" s="153"/>
      <c r="R243" s="153"/>
      <c r="S243" s="125"/>
      <c r="T243" s="68"/>
      <c r="U243" s="68"/>
      <c r="V243" s="68"/>
      <c r="W243" s="68"/>
      <c r="X243" s="68"/>
      <c r="Y243" s="68"/>
      <c r="Z243" s="125"/>
      <c r="AA243" s="68"/>
      <c r="AB243" s="68"/>
      <c r="AC243" s="68"/>
      <c r="AD243" s="68"/>
      <c r="AE243" s="68"/>
      <c r="AF243" s="68"/>
      <c r="AG243" s="68"/>
      <c r="AH243" s="68"/>
      <c r="AI243" s="125"/>
      <c r="AJ243" s="68"/>
      <c r="AK243" s="127"/>
      <c r="AL243" s="68"/>
      <c r="AM243" s="128"/>
      <c r="AN243" s="129"/>
      <c r="AO243" s="163"/>
    </row>
    <row r="244" spans="1:41" x14ac:dyDescent="0.3">
      <c r="A244" s="78"/>
      <c r="B244" s="50"/>
      <c r="C244" s="50"/>
      <c r="D244" s="50"/>
      <c r="E244" s="160"/>
      <c r="F244" s="52"/>
      <c r="G244" s="68"/>
      <c r="H244" s="95"/>
      <c r="I244" s="68"/>
      <c r="J244" s="133"/>
      <c r="K244" s="95"/>
      <c r="L244" s="134"/>
      <c r="M244" s="68"/>
      <c r="N244" s="95"/>
      <c r="O244" s="68"/>
      <c r="P244" s="154"/>
      <c r="Q244" s="153"/>
      <c r="R244" s="153"/>
      <c r="S244" s="125"/>
      <c r="T244" s="68"/>
      <c r="U244" s="68"/>
      <c r="V244" s="68"/>
      <c r="W244" s="68"/>
      <c r="X244" s="68"/>
      <c r="Y244" s="68"/>
      <c r="Z244" s="125"/>
      <c r="AA244" s="68"/>
      <c r="AB244" s="68"/>
      <c r="AC244" s="68"/>
      <c r="AD244" s="68"/>
      <c r="AE244" s="68"/>
      <c r="AF244" s="68"/>
      <c r="AG244" s="68"/>
      <c r="AH244" s="68"/>
      <c r="AI244" s="125"/>
      <c r="AJ244" s="68"/>
      <c r="AK244" s="127"/>
      <c r="AL244" s="68"/>
      <c r="AM244" s="128"/>
      <c r="AN244" s="129"/>
      <c r="AO244" s="163"/>
    </row>
    <row r="245" spans="1:41" x14ac:dyDescent="0.3">
      <c r="A245" s="78"/>
      <c r="B245" s="50"/>
      <c r="C245" s="50"/>
      <c r="D245" s="50"/>
      <c r="E245" s="160"/>
      <c r="F245" s="52"/>
      <c r="G245" s="68"/>
      <c r="H245" s="95"/>
      <c r="I245" s="68"/>
      <c r="J245" s="133"/>
      <c r="K245" s="95"/>
      <c r="L245" s="134"/>
      <c r="M245" s="68"/>
      <c r="N245" s="95"/>
      <c r="O245" s="68"/>
      <c r="P245" s="154"/>
      <c r="Q245" s="153"/>
      <c r="R245" s="153"/>
      <c r="S245" s="125"/>
      <c r="T245" s="68"/>
      <c r="U245" s="68"/>
      <c r="V245" s="68"/>
      <c r="W245" s="68"/>
      <c r="X245" s="68"/>
      <c r="Y245" s="68"/>
      <c r="Z245" s="125"/>
      <c r="AA245" s="68"/>
      <c r="AB245" s="68"/>
      <c r="AC245" s="68"/>
      <c r="AD245" s="68"/>
      <c r="AE245" s="68"/>
      <c r="AF245" s="68"/>
      <c r="AG245" s="68"/>
      <c r="AH245" s="68"/>
      <c r="AI245" s="125"/>
      <c r="AJ245" s="68"/>
      <c r="AK245" s="127"/>
      <c r="AL245" s="68"/>
      <c r="AM245" s="128"/>
      <c r="AN245" s="129"/>
      <c r="AO245" s="163"/>
    </row>
    <row r="246" spans="1:41" x14ac:dyDescent="0.3">
      <c r="A246" s="78"/>
      <c r="B246" s="50"/>
      <c r="C246" s="50"/>
      <c r="D246" s="50"/>
      <c r="E246" s="160"/>
      <c r="F246" s="52"/>
      <c r="G246" s="68"/>
      <c r="H246" s="95"/>
      <c r="I246" s="68"/>
      <c r="J246" s="133"/>
      <c r="K246" s="95"/>
      <c r="L246" s="134"/>
      <c r="M246" s="68"/>
      <c r="N246" s="95"/>
      <c r="O246" s="68"/>
      <c r="P246" s="154"/>
      <c r="Q246" s="153"/>
      <c r="R246" s="153"/>
      <c r="S246" s="125"/>
      <c r="T246" s="68"/>
      <c r="U246" s="68"/>
      <c r="V246" s="68"/>
      <c r="W246" s="68"/>
      <c r="X246" s="68"/>
      <c r="Y246" s="68"/>
      <c r="Z246" s="125"/>
      <c r="AA246" s="68"/>
      <c r="AB246" s="68"/>
      <c r="AC246" s="68"/>
      <c r="AD246" s="68"/>
      <c r="AE246" s="68"/>
      <c r="AF246" s="68"/>
      <c r="AG246" s="68"/>
      <c r="AH246" s="68"/>
      <c r="AI246" s="125"/>
      <c r="AJ246" s="68"/>
      <c r="AK246" s="127"/>
      <c r="AL246" s="68"/>
      <c r="AM246" s="128"/>
      <c r="AN246" s="129"/>
      <c r="AO246" s="163"/>
    </row>
    <row r="247" spans="1:41" x14ac:dyDescent="0.3">
      <c r="A247" s="78"/>
      <c r="B247" s="50"/>
      <c r="C247" s="50"/>
      <c r="D247" s="50"/>
      <c r="E247" s="160"/>
      <c r="F247" s="52"/>
      <c r="G247" s="68"/>
      <c r="H247" s="95"/>
      <c r="I247" s="68"/>
      <c r="J247" s="133"/>
      <c r="K247" s="95"/>
      <c r="L247" s="134"/>
      <c r="M247" s="68"/>
      <c r="N247" s="95"/>
      <c r="O247" s="68"/>
      <c r="P247" s="154"/>
      <c r="Q247" s="153"/>
      <c r="R247" s="153"/>
      <c r="S247" s="125"/>
      <c r="T247" s="68"/>
      <c r="U247" s="68"/>
      <c r="V247" s="68"/>
      <c r="W247" s="68"/>
      <c r="X247" s="68"/>
      <c r="Y247" s="68"/>
      <c r="Z247" s="125"/>
      <c r="AA247" s="68"/>
      <c r="AB247" s="68"/>
      <c r="AC247" s="68"/>
      <c r="AD247" s="68"/>
      <c r="AE247" s="68"/>
      <c r="AF247" s="68"/>
      <c r="AG247" s="68"/>
      <c r="AH247" s="68"/>
      <c r="AI247" s="125"/>
      <c r="AJ247" s="68"/>
      <c r="AK247" s="127"/>
      <c r="AL247" s="68"/>
      <c r="AM247" s="128"/>
      <c r="AN247" s="129"/>
      <c r="AO247" s="163"/>
    </row>
    <row r="248" spans="1:41" x14ac:dyDescent="0.3">
      <c r="A248" s="78"/>
      <c r="B248" s="50"/>
      <c r="C248" s="50"/>
      <c r="D248" s="50"/>
      <c r="E248" s="160"/>
      <c r="F248" s="52"/>
      <c r="G248" s="68"/>
      <c r="H248" s="95"/>
      <c r="I248" s="68"/>
      <c r="J248" s="133"/>
      <c r="K248" s="95"/>
      <c r="L248" s="134"/>
      <c r="M248" s="68"/>
      <c r="N248" s="95"/>
      <c r="O248" s="68"/>
      <c r="P248" s="154"/>
      <c r="Q248" s="153"/>
      <c r="R248" s="153"/>
      <c r="S248" s="125"/>
      <c r="T248" s="68"/>
      <c r="U248" s="68"/>
      <c r="V248" s="68"/>
      <c r="W248" s="68"/>
      <c r="X248" s="68"/>
      <c r="Y248" s="68"/>
      <c r="Z248" s="125"/>
      <c r="AA248" s="68"/>
      <c r="AB248" s="68"/>
      <c r="AC248" s="68"/>
      <c r="AD248" s="68"/>
      <c r="AE248" s="68"/>
      <c r="AF248" s="68"/>
      <c r="AG248" s="68"/>
      <c r="AH248" s="68"/>
      <c r="AI248" s="125"/>
      <c r="AJ248" s="68"/>
      <c r="AK248" s="127"/>
      <c r="AL248" s="68"/>
      <c r="AM248" s="128"/>
      <c r="AN248" s="129"/>
      <c r="AO248" s="163"/>
    </row>
    <row r="249" spans="1:41" x14ac:dyDescent="0.3">
      <c r="A249" s="78"/>
      <c r="B249" s="50"/>
      <c r="C249" s="50"/>
      <c r="D249" s="50"/>
      <c r="E249" s="160"/>
      <c r="F249" s="52"/>
      <c r="G249" s="68"/>
      <c r="H249" s="95"/>
      <c r="I249" s="68"/>
      <c r="J249" s="133"/>
      <c r="K249" s="95"/>
      <c r="L249" s="134"/>
      <c r="M249" s="68"/>
      <c r="N249" s="95"/>
      <c r="O249" s="68"/>
      <c r="P249" s="154"/>
      <c r="Q249" s="153"/>
      <c r="R249" s="153"/>
      <c r="S249" s="125"/>
      <c r="T249" s="68"/>
      <c r="U249" s="68"/>
      <c r="V249" s="68"/>
      <c r="W249" s="68"/>
      <c r="X249" s="68"/>
      <c r="Y249" s="68"/>
      <c r="Z249" s="125"/>
      <c r="AA249" s="68"/>
      <c r="AB249" s="68"/>
      <c r="AC249" s="68"/>
      <c r="AD249" s="68"/>
      <c r="AE249" s="68"/>
      <c r="AF249" s="68"/>
      <c r="AG249" s="68"/>
      <c r="AH249" s="68"/>
      <c r="AI249" s="125"/>
      <c r="AJ249" s="68"/>
      <c r="AK249" s="127"/>
      <c r="AL249" s="68"/>
      <c r="AM249" s="128"/>
      <c r="AN249" s="129"/>
      <c r="AO249" s="163"/>
    </row>
    <row r="250" spans="1:41" x14ac:dyDescent="0.3">
      <c r="A250" s="78"/>
      <c r="B250" s="50"/>
      <c r="C250" s="50"/>
      <c r="D250" s="50"/>
      <c r="E250" s="160"/>
      <c r="F250" s="52"/>
      <c r="G250" s="68"/>
      <c r="H250" s="95"/>
      <c r="I250" s="68"/>
      <c r="J250" s="133"/>
      <c r="K250" s="95"/>
      <c r="L250" s="134"/>
      <c r="M250" s="68"/>
      <c r="N250" s="95"/>
      <c r="O250" s="68"/>
      <c r="P250" s="154"/>
      <c r="Q250" s="153"/>
      <c r="R250" s="153"/>
      <c r="S250" s="125"/>
      <c r="T250" s="68"/>
      <c r="U250" s="68"/>
      <c r="V250" s="68"/>
      <c r="W250" s="68"/>
      <c r="X250" s="68"/>
      <c r="Y250" s="68"/>
      <c r="Z250" s="125"/>
      <c r="AA250" s="68"/>
      <c r="AB250" s="68"/>
      <c r="AC250" s="68"/>
      <c r="AD250" s="68"/>
      <c r="AE250" s="68"/>
      <c r="AF250" s="68"/>
      <c r="AG250" s="68"/>
      <c r="AH250" s="68"/>
      <c r="AI250" s="125"/>
      <c r="AJ250" s="68"/>
      <c r="AK250" s="127"/>
      <c r="AL250" s="68"/>
      <c r="AM250" s="128"/>
      <c r="AN250" s="129"/>
      <c r="AO250" s="163"/>
    </row>
    <row r="251" spans="1:41" x14ac:dyDescent="0.3">
      <c r="A251" s="78"/>
      <c r="B251" s="50"/>
      <c r="C251" s="50"/>
      <c r="D251" s="50"/>
      <c r="E251" s="160"/>
      <c r="F251" s="52"/>
      <c r="G251" s="68"/>
      <c r="H251" s="95"/>
      <c r="I251" s="68"/>
      <c r="J251" s="133"/>
      <c r="K251" s="95"/>
      <c r="L251" s="134"/>
      <c r="M251" s="68"/>
      <c r="N251" s="95"/>
      <c r="O251" s="68"/>
      <c r="P251" s="154"/>
      <c r="Q251" s="153"/>
      <c r="R251" s="153"/>
      <c r="S251" s="125"/>
      <c r="T251" s="68"/>
      <c r="U251" s="68"/>
      <c r="V251" s="68"/>
      <c r="W251" s="68"/>
      <c r="X251" s="68"/>
      <c r="Y251" s="68"/>
      <c r="Z251" s="125"/>
      <c r="AA251" s="68"/>
      <c r="AB251" s="68"/>
      <c r="AC251" s="68"/>
      <c r="AD251" s="68"/>
      <c r="AE251" s="68"/>
      <c r="AF251" s="68"/>
      <c r="AG251" s="68"/>
      <c r="AH251" s="68"/>
      <c r="AI251" s="125"/>
      <c r="AJ251" s="68"/>
      <c r="AK251" s="127"/>
      <c r="AL251" s="68"/>
      <c r="AM251" s="128"/>
      <c r="AN251" s="129"/>
      <c r="AO251" s="163"/>
    </row>
    <row r="252" spans="1:41" x14ac:dyDescent="0.3">
      <c r="A252" s="78"/>
      <c r="B252" s="50"/>
      <c r="C252" s="50"/>
      <c r="D252" s="50"/>
      <c r="E252" s="160"/>
      <c r="F252" s="52"/>
      <c r="G252" s="68"/>
      <c r="H252" s="95"/>
      <c r="I252" s="68"/>
      <c r="J252" s="133"/>
      <c r="K252" s="95"/>
      <c r="L252" s="134"/>
      <c r="M252" s="68"/>
      <c r="N252" s="95"/>
      <c r="O252" s="68"/>
      <c r="P252" s="154"/>
      <c r="Q252" s="153"/>
      <c r="R252" s="153"/>
      <c r="S252" s="125"/>
      <c r="T252" s="68"/>
      <c r="U252" s="68"/>
      <c r="V252" s="68"/>
      <c r="W252" s="68"/>
      <c r="X252" s="68"/>
      <c r="Y252" s="68"/>
      <c r="Z252" s="125"/>
      <c r="AA252" s="68"/>
      <c r="AB252" s="68"/>
      <c r="AC252" s="68"/>
      <c r="AD252" s="68"/>
      <c r="AE252" s="68"/>
      <c r="AF252" s="68"/>
      <c r="AG252" s="68"/>
      <c r="AH252" s="68"/>
      <c r="AI252" s="125"/>
      <c r="AJ252" s="68"/>
      <c r="AK252" s="127"/>
      <c r="AL252" s="68"/>
      <c r="AM252" s="128"/>
      <c r="AN252" s="129"/>
      <c r="AO252" s="163"/>
    </row>
    <row r="253" spans="1:41" x14ac:dyDescent="0.3">
      <c r="A253" s="78"/>
      <c r="B253" s="50"/>
      <c r="C253" s="50"/>
      <c r="D253" s="50"/>
      <c r="E253" s="160"/>
      <c r="F253" s="52"/>
      <c r="G253" s="68"/>
      <c r="H253" s="95"/>
      <c r="I253" s="68"/>
      <c r="J253" s="133"/>
      <c r="K253" s="95"/>
      <c r="L253" s="134"/>
      <c r="M253" s="68"/>
      <c r="N253" s="95"/>
      <c r="O253" s="68"/>
      <c r="P253" s="154"/>
      <c r="Q253" s="153"/>
      <c r="R253" s="153"/>
      <c r="S253" s="125"/>
      <c r="T253" s="68"/>
      <c r="U253" s="68"/>
      <c r="V253" s="68"/>
      <c r="W253" s="68"/>
      <c r="X253" s="68"/>
      <c r="Y253" s="68"/>
      <c r="Z253" s="125"/>
      <c r="AA253" s="68"/>
      <c r="AB253" s="68"/>
      <c r="AC253" s="68"/>
      <c r="AD253" s="68"/>
      <c r="AE253" s="68"/>
      <c r="AF253" s="68"/>
      <c r="AG253" s="68"/>
      <c r="AH253" s="68"/>
      <c r="AI253" s="125"/>
      <c r="AJ253" s="68"/>
      <c r="AK253" s="127"/>
      <c r="AL253" s="68"/>
      <c r="AM253" s="128"/>
      <c r="AN253" s="129"/>
      <c r="AO253" s="163"/>
    </row>
    <row r="254" spans="1:41" x14ac:dyDescent="0.3">
      <c r="A254" s="78"/>
      <c r="B254" s="50"/>
      <c r="C254" s="50"/>
      <c r="D254" s="50"/>
      <c r="E254" s="160"/>
      <c r="F254" s="52"/>
      <c r="G254" s="68"/>
      <c r="H254" s="95"/>
      <c r="I254" s="68"/>
      <c r="J254" s="133"/>
      <c r="K254" s="95"/>
      <c r="L254" s="134"/>
      <c r="M254" s="68"/>
      <c r="N254" s="95"/>
      <c r="O254" s="68"/>
      <c r="P254" s="154"/>
      <c r="Q254" s="153"/>
      <c r="R254" s="153"/>
      <c r="S254" s="125"/>
      <c r="T254" s="68"/>
      <c r="U254" s="68"/>
      <c r="V254" s="68"/>
      <c r="W254" s="68"/>
      <c r="X254" s="68"/>
      <c r="Y254" s="68"/>
      <c r="Z254" s="125"/>
      <c r="AA254" s="68"/>
      <c r="AB254" s="68"/>
      <c r="AC254" s="68"/>
      <c r="AD254" s="68"/>
      <c r="AE254" s="68"/>
      <c r="AF254" s="68"/>
      <c r="AG254" s="68"/>
      <c r="AH254" s="68"/>
      <c r="AI254" s="125"/>
      <c r="AJ254" s="68"/>
      <c r="AK254" s="127"/>
      <c r="AL254" s="68"/>
      <c r="AM254" s="128"/>
      <c r="AN254" s="129"/>
      <c r="AO254" s="163"/>
    </row>
    <row r="255" spans="1:41" x14ac:dyDescent="0.3">
      <c r="A255" s="78"/>
      <c r="B255" s="50"/>
      <c r="C255" s="50"/>
      <c r="D255" s="50"/>
      <c r="E255" s="160"/>
      <c r="F255" s="52"/>
      <c r="G255" s="68"/>
      <c r="H255" s="95"/>
      <c r="I255" s="68"/>
      <c r="J255" s="133"/>
      <c r="K255" s="95"/>
      <c r="L255" s="134"/>
      <c r="M255" s="68"/>
      <c r="N255" s="95"/>
      <c r="O255" s="68"/>
      <c r="P255" s="154"/>
      <c r="Q255" s="153"/>
      <c r="R255" s="153"/>
      <c r="S255" s="125"/>
      <c r="T255" s="68"/>
      <c r="U255" s="68"/>
      <c r="V255" s="68"/>
      <c r="W255" s="68"/>
      <c r="X255" s="68"/>
      <c r="Y255" s="68"/>
      <c r="Z255" s="125"/>
      <c r="AA255" s="68"/>
      <c r="AB255" s="68"/>
      <c r="AC255" s="68"/>
      <c r="AD255" s="68"/>
      <c r="AE255" s="68"/>
      <c r="AF255" s="68"/>
      <c r="AG255" s="68"/>
      <c r="AH255" s="68"/>
      <c r="AI255" s="125"/>
      <c r="AJ255" s="68"/>
      <c r="AK255" s="127"/>
      <c r="AL255" s="68"/>
      <c r="AM255" s="128"/>
      <c r="AN255" s="129"/>
      <c r="AO255" s="163"/>
    </row>
    <row r="256" spans="1:41" x14ac:dyDescent="0.3">
      <c r="A256" s="78"/>
      <c r="B256" s="50"/>
      <c r="C256" s="50"/>
      <c r="D256" s="50"/>
      <c r="E256" s="160"/>
      <c r="F256" s="52"/>
      <c r="G256" s="68"/>
      <c r="H256" s="95"/>
      <c r="I256" s="68"/>
      <c r="J256" s="133"/>
      <c r="K256" s="95"/>
      <c r="L256" s="134"/>
      <c r="M256" s="68"/>
      <c r="N256" s="95"/>
      <c r="O256" s="68"/>
      <c r="P256" s="154"/>
      <c r="Q256" s="153"/>
      <c r="R256" s="153"/>
      <c r="S256" s="125"/>
      <c r="T256" s="68"/>
      <c r="U256" s="68"/>
      <c r="V256" s="68"/>
      <c r="W256" s="68"/>
      <c r="X256" s="68"/>
      <c r="Y256" s="68"/>
      <c r="Z256" s="125"/>
      <c r="AA256" s="68"/>
      <c r="AB256" s="68"/>
      <c r="AC256" s="68"/>
      <c r="AD256" s="68"/>
      <c r="AE256" s="68"/>
      <c r="AF256" s="68"/>
      <c r="AG256" s="68"/>
      <c r="AH256" s="68"/>
      <c r="AI256" s="125"/>
      <c r="AJ256" s="68"/>
      <c r="AK256" s="127"/>
      <c r="AL256" s="68"/>
      <c r="AM256" s="128"/>
      <c r="AN256" s="129"/>
      <c r="AO256" s="163"/>
    </row>
    <row r="257" spans="1:41" x14ac:dyDescent="0.3">
      <c r="A257" s="78"/>
      <c r="B257" s="50"/>
      <c r="C257" s="50"/>
      <c r="D257" s="50"/>
      <c r="E257" s="160"/>
      <c r="F257" s="52"/>
      <c r="G257" s="68"/>
      <c r="H257" s="95"/>
      <c r="I257" s="68"/>
      <c r="J257" s="133"/>
      <c r="K257" s="95"/>
      <c r="L257" s="134"/>
      <c r="M257" s="68"/>
      <c r="N257" s="95"/>
      <c r="O257" s="68"/>
      <c r="P257" s="154"/>
      <c r="Q257" s="153"/>
      <c r="R257" s="153"/>
      <c r="S257" s="125"/>
      <c r="T257" s="68"/>
      <c r="U257" s="68"/>
      <c r="V257" s="68"/>
      <c r="W257" s="68"/>
      <c r="X257" s="68"/>
      <c r="Y257" s="68"/>
      <c r="Z257" s="125"/>
      <c r="AA257" s="68"/>
      <c r="AB257" s="68"/>
      <c r="AC257" s="68"/>
      <c r="AD257" s="68"/>
      <c r="AE257" s="68"/>
      <c r="AF257" s="68"/>
      <c r="AG257" s="68"/>
      <c r="AH257" s="68"/>
      <c r="AI257" s="125"/>
      <c r="AJ257" s="68"/>
      <c r="AK257" s="127"/>
      <c r="AL257" s="68"/>
      <c r="AM257" s="128"/>
      <c r="AN257" s="129"/>
      <c r="AO257" s="163"/>
    </row>
    <row r="258" spans="1:41" x14ac:dyDescent="0.3">
      <c r="A258" s="78"/>
      <c r="B258" s="50"/>
      <c r="C258" s="50"/>
      <c r="D258" s="50"/>
      <c r="E258" s="160"/>
      <c r="F258" s="52"/>
      <c r="G258" s="68"/>
      <c r="H258" s="95"/>
      <c r="I258" s="68"/>
      <c r="J258" s="133"/>
      <c r="K258" s="95"/>
      <c r="L258" s="134"/>
      <c r="M258" s="68"/>
      <c r="N258" s="95"/>
      <c r="O258" s="68"/>
      <c r="P258" s="154"/>
      <c r="Q258" s="153"/>
      <c r="R258" s="153"/>
      <c r="S258" s="125"/>
      <c r="T258" s="68"/>
      <c r="U258" s="68"/>
      <c r="V258" s="68"/>
      <c r="W258" s="68"/>
      <c r="X258" s="68"/>
      <c r="Y258" s="68"/>
      <c r="Z258" s="125"/>
      <c r="AA258" s="68"/>
      <c r="AB258" s="68"/>
      <c r="AC258" s="68"/>
      <c r="AD258" s="68"/>
      <c r="AE258" s="68"/>
      <c r="AF258" s="68"/>
      <c r="AG258" s="68"/>
      <c r="AH258" s="68"/>
      <c r="AI258" s="125"/>
      <c r="AJ258" s="68"/>
      <c r="AK258" s="127"/>
      <c r="AL258" s="68"/>
      <c r="AM258" s="128"/>
      <c r="AN258" s="129"/>
      <c r="AO258" s="163"/>
    </row>
    <row r="259" spans="1:41" x14ac:dyDescent="0.3">
      <c r="E259" s="161"/>
      <c r="AO259" s="124"/>
    </row>
    <row r="260" spans="1:41" x14ac:dyDescent="0.3">
      <c r="E260" s="161"/>
      <c r="AO260" s="124"/>
    </row>
    <row r="261" spans="1:41" x14ac:dyDescent="0.3">
      <c r="E261" s="161"/>
      <c r="AO261" s="124"/>
    </row>
    <row r="262" spans="1:41" x14ac:dyDescent="0.3">
      <c r="E262" s="161"/>
      <c r="AO262" s="124"/>
    </row>
    <row r="263" spans="1:41" x14ac:dyDescent="0.3">
      <c r="E263" s="161"/>
      <c r="AO263" s="124"/>
    </row>
    <row r="264" spans="1:41" x14ac:dyDescent="0.3">
      <c r="E264" s="161"/>
      <c r="AO264" s="124"/>
    </row>
    <row r="265" spans="1:41" x14ac:dyDescent="0.3">
      <c r="E265" s="161"/>
      <c r="AO265" s="124"/>
    </row>
    <row r="266" spans="1:41" x14ac:dyDescent="0.3">
      <c r="E266" s="161"/>
      <c r="AO266" s="124"/>
    </row>
    <row r="267" spans="1:41" x14ac:dyDescent="0.3">
      <c r="E267" s="161"/>
      <c r="AO267" s="124"/>
    </row>
    <row r="268" spans="1:41" x14ac:dyDescent="0.3">
      <c r="E268" s="161"/>
      <c r="AO268" s="124"/>
    </row>
    <row r="269" spans="1:41" x14ac:dyDescent="0.3">
      <c r="E269" s="161"/>
      <c r="AO269" s="124"/>
    </row>
    <row r="270" spans="1:41" x14ac:dyDescent="0.3">
      <c r="E270" s="161"/>
      <c r="AO270" s="124"/>
    </row>
    <row r="271" spans="1:41" x14ac:dyDescent="0.3">
      <c r="E271" s="161"/>
      <c r="AO271" s="124"/>
    </row>
    <row r="272" spans="1:41" x14ac:dyDescent="0.3">
      <c r="E272" s="161"/>
      <c r="AO272" s="124"/>
    </row>
    <row r="273" spans="5:41" x14ac:dyDescent="0.3">
      <c r="E273" s="161"/>
      <c r="AO273" s="124"/>
    </row>
    <row r="274" spans="5:41" x14ac:dyDescent="0.3">
      <c r="E274" s="161"/>
      <c r="AO274" s="124"/>
    </row>
    <row r="275" spans="5:41" x14ac:dyDescent="0.3">
      <c r="E275" s="161"/>
      <c r="AO275" s="124"/>
    </row>
    <row r="276" spans="5:41" x14ac:dyDescent="0.3">
      <c r="E276" s="161"/>
      <c r="AO276" s="124"/>
    </row>
    <row r="277" spans="5:41" x14ac:dyDescent="0.3">
      <c r="E277" s="161"/>
      <c r="AO277" s="124"/>
    </row>
    <row r="278" spans="5:41" x14ac:dyDescent="0.3">
      <c r="E278" s="161"/>
      <c r="AO278" s="124"/>
    </row>
    <row r="279" spans="5:41" x14ac:dyDescent="0.3">
      <c r="E279" s="161"/>
      <c r="AO279" s="124"/>
    </row>
    <row r="280" spans="5:41" x14ac:dyDescent="0.3">
      <c r="E280" s="161"/>
      <c r="AO280" s="124"/>
    </row>
    <row r="281" spans="5:41" x14ac:dyDescent="0.3">
      <c r="E281" s="161"/>
      <c r="AO281" s="124"/>
    </row>
    <row r="282" spans="5:41" x14ac:dyDescent="0.3">
      <c r="E282" s="161"/>
      <c r="AO282" s="124"/>
    </row>
    <row r="283" spans="5:41" x14ac:dyDescent="0.3">
      <c r="E283" s="161"/>
      <c r="AO283" s="124"/>
    </row>
    <row r="284" spans="5:41" x14ac:dyDescent="0.3">
      <c r="E284" s="161"/>
      <c r="AO284" s="124"/>
    </row>
    <row r="285" spans="5:41" x14ac:dyDescent="0.3">
      <c r="E285" s="161"/>
      <c r="AO285" s="124"/>
    </row>
    <row r="286" spans="5:41" x14ac:dyDescent="0.3">
      <c r="E286" s="161"/>
      <c r="AO286" s="124"/>
    </row>
    <row r="287" spans="5:41" x14ac:dyDescent="0.3">
      <c r="E287" s="161"/>
      <c r="AO287" s="124"/>
    </row>
    <row r="288" spans="5:41" x14ac:dyDescent="0.3">
      <c r="E288" s="161"/>
      <c r="AO288" s="124"/>
    </row>
    <row r="289" spans="5:41" x14ac:dyDescent="0.3">
      <c r="E289" s="161"/>
      <c r="AO289" s="124"/>
    </row>
    <row r="290" spans="5:41" x14ac:dyDescent="0.3">
      <c r="E290" s="161"/>
      <c r="AO290" s="124"/>
    </row>
    <row r="291" spans="5:41" x14ac:dyDescent="0.3">
      <c r="E291" s="161"/>
      <c r="AO291" s="124"/>
    </row>
    <row r="292" spans="5:41" x14ac:dyDescent="0.3">
      <c r="E292" s="161"/>
      <c r="AO292" s="124"/>
    </row>
    <row r="293" spans="5:41" x14ac:dyDescent="0.3">
      <c r="E293" s="161"/>
      <c r="AO293" s="124"/>
    </row>
    <row r="294" spans="5:41" x14ac:dyDescent="0.3">
      <c r="E294" s="161"/>
      <c r="AO294" s="124"/>
    </row>
    <row r="295" spans="5:41" x14ac:dyDescent="0.3">
      <c r="E295" s="161"/>
      <c r="AO295" s="124"/>
    </row>
    <row r="296" spans="5:41" x14ac:dyDescent="0.3">
      <c r="E296" s="161"/>
      <c r="AO296" s="124"/>
    </row>
    <row r="297" spans="5:41" x14ac:dyDescent="0.3">
      <c r="E297" s="161"/>
      <c r="AO297" s="124"/>
    </row>
    <row r="298" spans="5:41" x14ac:dyDescent="0.3">
      <c r="E298" s="161"/>
      <c r="AO298" s="124"/>
    </row>
    <row r="299" spans="5:41" x14ac:dyDescent="0.3">
      <c r="E299" s="161"/>
      <c r="AO299" s="124"/>
    </row>
    <row r="300" spans="5:41" x14ac:dyDescent="0.3">
      <c r="E300" s="161"/>
      <c r="AO300" s="124"/>
    </row>
    <row r="301" spans="5:41" x14ac:dyDescent="0.3">
      <c r="E301" s="161"/>
      <c r="AO301" s="124"/>
    </row>
    <row r="302" spans="5:41" x14ac:dyDescent="0.3">
      <c r="E302" s="161"/>
      <c r="AO302" s="124"/>
    </row>
    <row r="303" spans="5:41" x14ac:dyDescent="0.3">
      <c r="E303" s="161"/>
      <c r="AO303" s="124"/>
    </row>
    <row r="304" spans="5:41" x14ac:dyDescent="0.3">
      <c r="E304" s="161"/>
      <c r="AO304" s="124"/>
    </row>
    <row r="305" spans="5:41" x14ac:dyDescent="0.3">
      <c r="E305" s="161"/>
      <c r="AO305" s="124"/>
    </row>
    <row r="306" spans="5:41" x14ac:dyDescent="0.3">
      <c r="E306" s="161"/>
      <c r="AO306" s="124"/>
    </row>
    <row r="307" spans="5:41" x14ac:dyDescent="0.3">
      <c r="E307" s="161"/>
      <c r="AO307" s="124"/>
    </row>
    <row r="308" spans="5:41" x14ac:dyDescent="0.3">
      <c r="E308" s="161"/>
      <c r="AO308" s="124"/>
    </row>
    <row r="309" spans="5:41" x14ac:dyDescent="0.3">
      <c r="E309" s="161"/>
      <c r="AO309" s="124"/>
    </row>
    <row r="310" spans="5:41" x14ac:dyDescent="0.3">
      <c r="E310" s="161"/>
      <c r="AO310" s="124"/>
    </row>
    <row r="311" spans="5:41" x14ac:dyDescent="0.3">
      <c r="E311" s="161"/>
      <c r="AO311" s="124"/>
    </row>
    <row r="312" spans="5:41" x14ac:dyDescent="0.3">
      <c r="E312" s="161"/>
      <c r="AO312" s="124"/>
    </row>
    <row r="313" spans="5:41" x14ac:dyDescent="0.3">
      <c r="E313" s="161"/>
      <c r="AO313" s="124"/>
    </row>
    <row r="314" spans="5:41" x14ac:dyDescent="0.3">
      <c r="E314" s="161"/>
      <c r="AO314" s="124"/>
    </row>
    <row r="315" spans="5:41" x14ac:dyDescent="0.3">
      <c r="E315" s="161"/>
      <c r="AO315" s="124"/>
    </row>
    <row r="316" spans="5:41" x14ac:dyDescent="0.3">
      <c r="E316" s="161"/>
      <c r="AO316" s="124"/>
    </row>
    <row r="317" spans="5:41" x14ac:dyDescent="0.3">
      <c r="E317" s="161"/>
      <c r="AO317" s="124"/>
    </row>
    <row r="318" spans="5:41" x14ac:dyDescent="0.3">
      <c r="E318" s="161"/>
      <c r="AO318" s="124"/>
    </row>
    <row r="319" spans="5:41" x14ac:dyDescent="0.3">
      <c r="AO319" s="124"/>
    </row>
    <row r="320" spans="5:41" x14ac:dyDescent="0.3">
      <c r="AO320" s="124"/>
    </row>
  </sheetData>
  <autoFilter ref="A4:AO4"/>
  <sortState ref="A5:AE225">
    <sortCondition ref="G5:G225"/>
  </sortState>
  <phoneticPr fontId="2" type="noConversion"/>
  <conditionalFormatting sqref="O5:V169 O171:V189 T170:V170 O191:V201 P190:V190 S202:V202 L191:L201 L171:L189 L5:L169 A237:D252 O203:V236 B5:D227 K5:K236 N243:V252 F5:J169 F171:J189 F191:J201 F5:F236 P237:V242 W5:AM252 O236:O242 N5:N242 B230:D242 F203:L252 E5:E252 AO5:AO252">
    <cfRule type="expression" dxfId="64" priority="338">
      <formula>MOD(ROW()+1,2)=1</formula>
    </cfRule>
  </conditionalFormatting>
  <conditionalFormatting sqref="B5:B227 B230:B252">
    <cfRule type="cellIs" dxfId="63" priority="100" operator="equal">
      <formula>"TE"</formula>
    </cfRule>
    <cfRule type="cellIs" dxfId="62" priority="101" operator="equal">
      <formula>"RB"</formula>
    </cfRule>
    <cfRule type="cellIs" dxfId="61" priority="102" operator="equal">
      <formula>"QB"</formula>
    </cfRule>
  </conditionalFormatting>
  <conditionalFormatting sqref="M5:M169 M171:M189 M191:M201 M203:M252">
    <cfRule type="expression" dxfId="60" priority="89" stopIfTrue="1">
      <formula>MOD(ROW()+1,2)=1</formula>
    </cfRule>
  </conditionalFormatting>
  <conditionalFormatting sqref="O170:S170 G170:J170 L170">
    <cfRule type="expression" dxfId="59" priority="85">
      <formula>MOD(ROW()+1,2)=1</formula>
    </cfRule>
  </conditionalFormatting>
  <conditionalFormatting sqref="M170">
    <cfRule type="expression" dxfId="58" priority="83" stopIfTrue="1">
      <formula>MOD(ROW()+1,2)=1</formula>
    </cfRule>
  </conditionalFormatting>
  <conditionalFormatting sqref="O190 G190:J190 L190">
    <cfRule type="expression" dxfId="57" priority="79">
      <formula>MOD(ROW()+1,2)=1</formula>
    </cfRule>
  </conditionalFormatting>
  <conditionalFormatting sqref="M190">
    <cfRule type="expression" dxfId="56" priority="77" stopIfTrue="1">
      <formula>MOD(ROW()+1,2)=1</formula>
    </cfRule>
  </conditionalFormatting>
  <conditionalFormatting sqref="O202:R202 G202:J202 L202">
    <cfRule type="expression" dxfId="55" priority="73">
      <formula>MOD(ROW()+1,2)=1</formula>
    </cfRule>
  </conditionalFormatting>
  <conditionalFormatting sqref="M202">
    <cfRule type="expression" dxfId="54" priority="71" stopIfTrue="1">
      <formula>MOD(ROW()+1,2)=1</formula>
    </cfRule>
  </conditionalFormatting>
  <conditionalFormatting sqref="K190">
    <cfRule type="expression" dxfId="53" priority="49">
      <formula>MOD(ROW()+1,2)=1</formula>
    </cfRule>
  </conditionalFormatting>
  <conditionalFormatting sqref="K170">
    <cfRule type="expression" dxfId="52" priority="51">
      <formula>MOD(ROW()+1,2)=1</formula>
    </cfRule>
  </conditionalFormatting>
  <conditionalFormatting sqref="K202">
    <cfRule type="expression" dxfId="51" priority="47">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cfRule type="expression" dxfId="50" priority="16">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A242">
    <cfRule type="expression" dxfId="49" priority="15">
      <formula>MOD(ROW()+1,2)=1</formula>
    </cfRule>
  </conditionalFormatting>
  <conditionalFormatting sqref="B228:D229">
    <cfRule type="expression" dxfId="48" priority="14">
      <formula>MOD(ROW()+1,2)=1</formula>
    </cfRule>
  </conditionalFormatting>
  <conditionalFormatting sqref="B228:B229">
    <cfRule type="cellIs" dxfId="47" priority="11" operator="equal">
      <formula>"TE"</formula>
    </cfRule>
    <cfRule type="cellIs" dxfId="46" priority="12" operator="equal">
      <formula>"RB"</formula>
    </cfRule>
    <cfRule type="cellIs" dxfId="45" priority="13" operator="equal">
      <formula>"QB"</formula>
    </cfRule>
  </conditionalFormatting>
  <conditionalFormatting sqref="N237:O242">
    <cfRule type="expression" dxfId="44" priority="8">
      <formula>MOD(ROW()+1,2)=1</formula>
    </cfRule>
  </conditionalFormatting>
  <conditionalFormatting sqref="A253:L258 N253:AM258 AO253:AO258">
    <cfRule type="expression" dxfId="43" priority="7">
      <formula>MOD(ROW()+1,2)=1</formula>
    </cfRule>
  </conditionalFormatting>
  <conditionalFormatting sqref="B253:B258">
    <cfRule type="cellIs" dxfId="42" priority="4" operator="equal">
      <formula>"TE"</formula>
    </cfRule>
    <cfRule type="cellIs" dxfId="41" priority="5" operator="equal">
      <formula>"RB"</formula>
    </cfRule>
    <cfRule type="cellIs" dxfId="40" priority="6" operator="equal">
      <formula>"QB"</formula>
    </cfRule>
  </conditionalFormatting>
  <conditionalFormatting sqref="M253:M258">
    <cfRule type="expression" dxfId="39" priority="3" stopIfTrue="1">
      <formula>MOD(ROW()+1,2)=1</formula>
    </cfRule>
  </conditionalFormatting>
  <conditionalFormatting sqref="AN5:AN252">
    <cfRule type="expression" dxfId="38" priority="2">
      <formula>MOD(ROW()+1,2)=1</formula>
    </cfRule>
  </conditionalFormatting>
  <conditionalFormatting sqref="AN253:AN258">
    <cfRule type="expression" dxfId="37" priority="1">
      <formula>MOD(ROW()+1,2)=1</formula>
    </cfRule>
  </conditionalFormatting>
  <hyperlinks>
    <hyperlink ref="A5" r:id="rId1"/>
    <hyperlink ref="A6" r:id="rId2"/>
    <hyperlink ref="A7" r:id="rId3"/>
    <hyperlink ref="A8" r:id="rId4"/>
    <hyperlink ref="A9" r:id="rId5"/>
    <hyperlink ref="A10" r:id="rId6"/>
    <hyperlink ref="A11" r:id="rId7"/>
    <hyperlink ref="A12" r:id="rId8"/>
    <hyperlink ref="A13" r:id="rId9"/>
    <hyperlink ref="A14" r:id="rId10"/>
    <hyperlink ref="A15" r:id="rId11"/>
    <hyperlink ref="A16" r:id="rId12"/>
    <hyperlink ref="A17" r:id="rId13"/>
    <hyperlink ref="A18" r:id="rId14"/>
    <hyperlink ref="A19" r:id="rId15"/>
    <hyperlink ref="A20" r:id="rId16"/>
    <hyperlink ref="A21" r:id="rId17"/>
    <hyperlink ref="A22" r:id="rId18"/>
    <hyperlink ref="A23" r:id="rId19"/>
    <hyperlink ref="A24" r:id="rId20"/>
    <hyperlink ref="A25" r:id="rId21"/>
    <hyperlink ref="A26" r:id="rId22"/>
    <hyperlink ref="A27" r:id="rId23"/>
    <hyperlink ref="A28" r:id="rId24"/>
    <hyperlink ref="A29" r:id="rId25"/>
    <hyperlink ref="A30" r:id="rId26"/>
    <hyperlink ref="A31" r:id="rId27"/>
    <hyperlink ref="A32" r:id="rId28"/>
    <hyperlink ref="A33" r:id="rId29"/>
    <hyperlink ref="A34" r:id="rId30"/>
    <hyperlink ref="A35" r:id="rId31"/>
    <hyperlink ref="A36" r:id="rId32"/>
    <hyperlink ref="A37" r:id="rId33"/>
    <hyperlink ref="A38" r:id="rId34"/>
    <hyperlink ref="A39" r:id="rId35"/>
    <hyperlink ref="A40" r:id="rId36"/>
    <hyperlink ref="A41" r:id="rId37"/>
    <hyperlink ref="A42" r:id="rId38"/>
    <hyperlink ref="A43" r:id="rId39"/>
    <hyperlink ref="A44" r:id="rId40"/>
    <hyperlink ref="A45" r:id="rId41"/>
    <hyperlink ref="A46" r:id="rId42"/>
    <hyperlink ref="A47" r:id="rId43"/>
    <hyperlink ref="A48" r:id="rId44"/>
    <hyperlink ref="A49" r:id="rId45"/>
    <hyperlink ref="A50" r:id="rId46"/>
    <hyperlink ref="A51" r:id="rId47"/>
    <hyperlink ref="A52" r:id="rId48"/>
    <hyperlink ref="A53" r:id="rId49"/>
    <hyperlink ref="A54" r:id="rId50"/>
    <hyperlink ref="A55" r:id="rId51"/>
    <hyperlink ref="A56" r:id="rId52"/>
    <hyperlink ref="A57" r:id="rId53"/>
    <hyperlink ref="A58" r:id="rId54"/>
    <hyperlink ref="A59" r:id="rId55"/>
    <hyperlink ref="A60" r:id="rId56"/>
    <hyperlink ref="A61" r:id="rId57"/>
    <hyperlink ref="A62" r:id="rId58"/>
    <hyperlink ref="A63" r:id="rId59"/>
    <hyperlink ref="A64" r:id="rId60"/>
    <hyperlink ref="A65" r:id="rId61"/>
    <hyperlink ref="A66" r:id="rId62"/>
    <hyperlink ref="A67" r:id="rId63"/>
    <hyperlink ref="A68" r:id="rId64"/>
    <hyperlink ref="A69" r:id="rId65"/>
    <hyperlink ref="A70" r:id="rId66"/>
    <hyperlink ref="A71" r:id="rId67"/>
    <hyperlink ref="A72" r:id="rId68"/>
    <hyperlink ref="A73" r:id="rId69"/>
    <hyperlink ref="A74" r:id="rId70"/>
    <hyperlink ref="A75" r:id="rId71"/>
    <hyperlink ref="A76" r:id="rId72"/>
    <hyperlink ref="A77" r:id="rId73"/>
    <hyperlink ref="A78" r:id="rId74"/>
    <hyperlink ref="A79" r:id="rId75"/>
    <hyperlink ref="A80" r:id="rId76"/>
    <hyperlink ref="A81" r:id="rId77"/>
    <hyperlink ref="A82" r:id="rId78"/>
    <hyperlink ref="A83" r:id="rId79"/>
    <hyperlink ref="A84" r:id="rId80"/>
    <hyperlink ref="A85" r:id="rId81"/>
    <hyperlink ref="A86" r:id="rId82"/>
    <hyperlink ref="A87" r:id="rId83"/>
    <hyperlink ref="A88" r:id="rId84"/>
    <hyperlink ref="A89" r:id="rId85"/>
    <hyperlink ref="A90" r:id="rId86"/>
    <hyperlink ref="A91" r:id="rId87"/>
    <hyperlink ref="A92" r:id="rId88"/>
    <hyperlink ref="A93" r:id="rId89"/>
    <hyperlink ref="A94" r:id="rId90"/>
    <hyperlink ref="A95" r:id="rId91"/>
    <hyperlink ref="A96" r:id="rId92"/>
    <hyperlink ref="A97" r:id="rId93"/>
    <hyperlink ref="A98" r:id="rId94"/>
    <hyperlink ref="A99" r:id="rId95"/>
    <hyperlink ref="A100" r:id="rId96"/>
    <hyperlink ref="A101" r:id="rId97"/>
    <hyperlink ref="A102" r:id="rId98"/>
    <hyperlink ref="A103" r:id="rId99"/>
    <hyperlink ref="A104" r:id="rId100"/>
    <hyperlink ref="A105" r:id="rId101"/>
    <hyperlink ref="A106" r:id="rId102"/>
    <hyperlink ref="A107" r:id="rId103"/>
    <hyperlink ref="A108" r:id="rId104"/>
    <hyperlink ref="A109" r:id="rId105"/>
    <hyperlink ref="A110" r:id="rId106"/>
    <hyperlink ref="A111" r:id="rId107"/>
    <hyperlink ref="A112" r:id="rId108"/>
    <hyperlink ref="A113" r:id="rId109"/>
    <hyperlink ref="A114" r:id="rId110"/>
    <hyperlink ref="A115" r:id="rId111"/>
    <hyperlink ref="A116" r:id="rId112"/>
    <hyperlink ref="A117" r:id="rId113"/>
    <hyperlink ref="A118" r:id="rId114"/>
    <hyperlink ref="A119" r:id="rId115"/>
    <hyperlink ref="A120" r:id="rId116"/>
    <hyperlink ref="A121" r:id="rId117"/>
    <hyperlink ref="A122" r:id="rId118"/>
    <hyperlink ref="A123" r:id="rId119"/>
    <hyperlink ref="A124" r:id="rId120"/>
    <hyperlink ref="A125" r:id="rId121"/>
    <hyperlink ref="A126" r:id="rId122"/>
    <hyperlink ref="A127" r:id="rId123"/>
    <hyperlink ref="A128" r:id="rId124"/>
    <hyperlink ref="A129" r:id="rId125"/>
    <hyperlink ref="A130" r:id="rId126"/>
    <hyperlink ref="A131" r:id="rId127"/>
    <hyperlink ref="A132" r:id="rId128"/>
    <hyperlink ref="A133" r:id="rId129"/>
    <hyperlink ref="A134" r:id="rId130"/>
    <hyperlink ref="A135" r:id="rId131"/>
    <hyperlink ref="A136" r:id="rId132"/>
    <hyperlink ref="A137" r:id="rId133"/>
    <hyperlink ref="A138" r:id="rId134"/>
    <hyperlink ref="A139" r:id="rId135"/>
    <hyperlink ref="A140" r:id="rId136"/>
    <hyperlink ref="A141" r:id="rId137"/>
    <hyperlink ref="A142" r:id="rId138"/>
    <hyperlink ref="A143" r:id="rId139"/>
    <hyperlink ref="A144" r:id="rId140"/>
    <hyperlink ref="A145" r:id="rId141"/>
    <hyperlink ref="A146" r:id="rId142"/>
    <hyperlink ref="A147" r:id="rId143"/>
    <hyperlink ref="A148" r:id="rId144"/>
    <hyperlink ref="A149" r:id="rId145"/>
    <hyperlink ref="A150" r:id="rId146"/>
    <hyperlink ref="A151" r:id="rId147"/>
    <hyperlink ref="A152" r:id="rId148"/>
    <hyperlink ref="A153" r:id="rId149"/>
    <hyperlink ref="A154" r:id="rId150"/>
    <hyperlink ref="A155" r:id="rId151"/>
    <hyperlink ref="A156" r:id="rId152"/>
    <hyperlink ref="A157" r:id="rId153"/>
    <hyperlink ref="A158" r:id="rId154"/>
    <hyperlink ref="A159" r:id="rId155"/>
    <hyperlink ref="A160" r:id="rId156"/>
    <hyperlink ref="A161" r:id="rId157"/>
    <hyperlink ref="A162" r:id="rId158"/>
    <hyperlink ref="A163" r:id="rId159"/>
    <hyperlink ref="A164" r:id="rId160"/>
    <hyperlink ref="A165" r:id="rId161"/>
    <hyperlink ref="A166" r:id="rId162"/>
    <hyperlink ref="A167" r:id="rId163"/>
    <hyperlink ref="A168" r:id="rId164"/>
    <hyperlink ref="A169" r:id="rId165"/>
    <hyperlink ref="A170" r:id="rId166"/>
    <hyperlink ref="A171" r:id="rId167"/>
    <hyperlink ref="A172" r:id="rId168"/>
    <hyperlink ref="A173" r:id="rId169"/>
    <hyperlink ref="A174" r:id="rId170"/>
    <hyperlink ref="A175" r:id="rId171"/>
    <hyperlink ref="A176" r:id="rId172"/>
    <hyperlink ref="A177" r:id="rId173"/>
    <hyperlink ref="A178" r:id="rId174"/>
    <hyperlink ref="A179" r:id="rId175"/>
    <hyperlink ref="A180" r:id="rId176"/>
    <hyperlink ref="A181" r:id="rId177"/>
    <hyperlink ref="A182" r:id="rId178"/>
    <hyperlink ref="A183" r:id="rId179"/>
    <hyperlink ref="A184" r:id="rId180"/>
    <hyperlink ref="A185" r:id="rId181"/>
    <hyperlink ref="A186" r:id="rId182"/>
    <hyperlink ref="A187" r:id="rId183"/>
    <hyperlink ref="A188" r:id="rId184"/>
    <hyperlink ref="A189" r:id="rId185"/>
    <hyperlink ref="A190" r:id="rId186"/>
    <hyperlink ref="A191" r:id="rId187"/>
    <hyperlink ref="A192" r:id="rId188"/>
    <hyperlink ref="A193" r:id="rId189"/>
    <hyperlink ref="A194" r:id="rId190"/>
    <hyperlink ref="A195" r:id="rId191"/>
    <hyperlink ref="A196" r:id="rId192"/>
    <hyperlink ref="A197" r:id="rId193"/>
    <hyperlink ref="A198" r:id="rId194"/>
    <hyperlink ref="A199" r:id="rId195"/>
    <hyperlink ref="A200" r:id="rId196"/>
    <hyperlink ref="A201" r:id="rId197"/>
    <hyperlink ref="A202" r:id="rId198"/>
    <hyperlink ref="A203" r:id="rId199"/>
    <hyperlink ref="A204" r:id="rId200"/>
    <hyperlink ref="A205" r:id="rId201"/>
    <hyperlink ref="A206" r:id="rId202"/>
    <hyperlink ref="A207" r:id="rId203"/>
    <hyperlink ref="A208" r:id="rId204"/>
    <hyperlink ref="A209" r:id="rId205"/>
    <hyperlink ref="A210" r:id="rId206"/>
    <hyperlink ref="A211" r:id="rId207"/>
    <hyperlink ref="A212" r:id="rId208"/>
    <hyperlink ref="A213" r:id="rId209"/>
    <hyperlink ref="A214" r:id="rId210"/>
    <hyperlink ref="A215" r:id="rId211"/>
    <hyperlink ref="A216" r:id="rId212"/>
    <hyperlink ref="A217" r:id="rId213"/>
    <hyperlink ref="A218" r:id="rId214"/>
    <hyperlink ref="A219" r:id="rId215"/>
    <hyperlink ref="A220" r:id="rId216"/>
    <hyperlink ref="A221" r:id="rId217"/>
    <hyperlink ref="A222" r:id="rId218"/>
    <hyperlink ref="A223" r:id="rId219"/>
    <hyperlink ref="A224" r:id="rId220"/>
    <hyperlink ref="A225" r:id="rId221"/>
    <hyperlink ref="A226" r:id="rId222"/>
    <hyperlink ref="A227" r:id="rId223"/>
    <hyperlink ref="A228" r:id="rId224"/>
    <hyperlink ref="A229" r:id="rId225"/>
    <hyperlink ref="A230" r:id="rId226"/>
    <hyperlink ref="A231" r:id="rId227"/>
    <hyperlink ref="A232" r:id="rId228"/>
    <hyperlink ref="A233" r:id="rId229"/>
    <hyperlink ref="A234" r:id="rId230"/>
    <hyperlink ref="A235" r:id="rId231"/>
    <hyperlink ref="A236" r:id="rId232"/>
    <hyperlink ref="A237" r:id="rId233"/>
    <hyperlink ref="A238" r:id="rId234"/>
    <hyperlink ref="A239" r:id="rId235"/>
    <hyperlink ref="A240" r:id="rId236"/>
    <hyperlink ref="A241" r:id="rId237"/>
    <hyperlink ref="A242" r:id="rId238"/>
    <hyperlink ref="AN1" r:id="rId239" display="http://www.fantasycube.com/"/>
  </hyperlinks>
  <pageMargins left="0.75" right="0.75" top="1" bottom="1" header="0.5" footer="0.5"/>
  <pageSetup scale="55" fitToHeight="0" orientation="portrait" r:id="rId240"/>
  <headerFooter alignWithMargins="0">
    <oddFooter>&amp;L&amp;"Verdana,Regular"&amp;8Copyright FantasyCube.com. This work is licensed under a Creative Commons Attribution-NonCommercial-NoDerivs 3.0 Unported License.&amp;R&amp;"Verdana,Regular"&amp;8[&amp;A]  Page &amp;P of &amp;N</oddFooter>
  </headerFooter>
  <drawing r:id="rId241"/>
  <legacyDrawing r:id="rId242"/>
  <extLst>
    <ext xmlns:x14="http://schemas.microsoft.com/office/spreadsheetml/2009/9/main" uri="{78C0D931-6437-407d-A8EE-F0AAD7539E65}">
      <x14:conditionalFormattings>
        <x14:conditionalFormatting xmlns:xm="http://schemas.microsoft.com/office/excel/2006/main">
          <x14:cfRule type="iconSet" priority="103" id="{4CAF4B7A-8431-4C67-894E-93B6AF29F69D}">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H203:H242</xm:sqref>
        </x14:conditionalFormatting>
        <x14:conditionalFormatting xmlns:xm="http://schemas.microsoft.com/office/excel/2006/main">
          <x14:cfRule type="iconSet" priority="84" id="{8CBE1EDA-6AC0-414E-B562-421CAD5F913D}">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78" id="{5CA0ABC2-CA49-4A4C-9778-C56892D071BD}">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72" id="{43C7E700-0499-4620-914A-C4FC35409DD2}">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50" id="{901DE69D-AADE-4588-83DF-66F971CC00C5}">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48" id="{C2B3E58A-F12B-493D-B73E-A6EEBF91188C}">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46" id="{321C5A65-09D6-4BD0-9614-95542552353F}">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32" id="{BB287FB0-04BC-43CB-816E-11F0F59D538C}">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25" id="{600FF557-5505-43E3-A8E6-1B660B6EE698}">
            <x14:iconSet iconSet="3Triangles" custom="1">
              <x14:cfvo type="percent">
                <xm:f>0</xm:f>
              </x14:cfvo>
              <x14:cfvo type="num">
                <xm:f>0</xm:f>
              </x14:cfvo>
              <x14:cfvo type="num" gte="0">
                <xm:f>0</xm:f>
              </x14:cfvo>
              <x14:cfIcon iconSet="3Triangles" iconId="0"/>
              <x14:cfIcon iconSet="NoIcons" iconId="0"/>
              <x14:cfIcon iconSet="3Triangles" iconId="2"/>
            </x14:iconSet>
          </x14:cfRule>
          <xm:sqref>K5:K242</xm:sqref>
        </x14:conditionalFormatting>
        <x14:conditionalFormatting xmlns:xm="http://schemas.microsoft.com/office/excel/2006/main">
          <x14:cfRule type="iconSet" priority="626" id="{B4C16795-8A0F-4990-BDE2-230F2EA5858B}">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H231:H242</xm:sqref>
        </x14:conditionalFormatting>
        <x14:conditionalFormatting xmlns:xm="http://schemas.microsoft.com/office/excel/2006/main">
          <x14:cfRule type="iconSet" priority="627" id="{E9F49031-5787-4F13-BD5A-07BB56D3F485}">
            <x14:iconSet iconSet="3Triangles" custom="1">
              <x14:cfvo type="percent">
                <xm:f>0</xm:f>
              </x14:cfvo>
              <x14:cfvo type="num">
                <xm:f>0</xm:f>
              </x14:cfvo>
              <x14:cfvo type="num" gte="0">
                <xm:f>0</xm:f>
              </x14:cfvo>
              <x14:cfIcon iconSet="3Triangles" iconId="0"/>
              <x14:cfIcon iconSet="NoIcons" iconId="0"/>
              <x14:cfIcon iconSet="3Triangles" iconId="2"/>
            </x14:iconSet>
          </x14:cfRule>
          <xm:sqref>N5:N242</xm:sqref>
        </x14:conditionalFormatting>
        <x14:conditionalFormatting xmlns:xm="http://schemas.microsoft.com/office/excel/2006/main">
          <x14:cfRule type="iconSet" priority="9" id="{DE28EA32-4CD0-446D-9BD1-8E6F62C76E5E}">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9"/>
    <pageSetUpPr fitToPage="1"/>
  </sheetPr>
  <dimension ref="A1:AO320"/>
  <sheetViews>
    <sheetView workbookViewId="0">
      <pane xSplit="1" ySplit="4" topLeftCell="H5" activePane="bottomRight" state="frozen"/>
      <selection pane="topRight" activeCell="B1" sqref="B1"/>
      <selection pane="bottomLeft" activeCell="A5" sqref="A5"/>
      <selection pane="bottomRight" activeCell="A4" sqref="A4"/>
    </sheetView>
  </sheetViews>
  <sheetFormatPr defaultColWidth="9.109375" defaultRowHeight="13.8" outlineLevelCol="1" x14ac:dyDescent="0.3"/>
  <cols>
    <col min="1" max="1" width="13.77734375" style="48" customWidth="1"/>
    <col min="2" max="2" width="6" style="51" customWidth="1"/>
    <col min="3" max="3" width="7.5546875" style="51" customWidth="1"/>
    <col min="4" max="4" width="5.5546875" style="51" customWidth="1"/>
    <col min="5" max="5" width="18.5546875" style="147"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48" customWidth="1" collapsed="1"/>
    <col min="17" max="18" width="5.109375" style="157" customWidth="1"/>
    <col min="19" max="19" width="8.5546875" style="48" customWidth="1"/>
    <col min="20" max="20" width="5.88671875" style="48" customWidth="1"/>
    <col min="21" max="21" width="6.44140625" style="48" customWidth="1"/>
    <col min="22" max="22" width="5.5546875" style="48" customWidth="1"/>
    <col min="23" max="24" width="5.33203125" style="48" bestFit="1" customWidth="1"/>
    <col min="25" max="25" width="5.33203125" style="48" customWidth="1"/>
    <col min="26" max="27" width="6.33203125" style="48" customWidth="1"/>
    <col min="28" max="30" width="5.5546875" style="48" customWidth="1"/>
    <col min="31" max="31" width="6.44140625" style="48" customWidth="1"/>
    <col min="32" max="32" width="6.109375" style="48" customWidth="1"/>
    <col min="33" max="34" width="5.88671875" style="48" customWidth="1"/>
    <col min="35" max="35" width="6.109375" style="48" customWidth="1"/>
    <col min="36" max="36" width="5.33203125" style="48" customWidth="1"/>
    <col min="37" max="37" width="6" style="48" customWidth="1"/>
    <col min="38" max="38" width="5.88671875" style="48" bestFit="1" customWidth="1"/>
    <col min="39" max="39" width="6.88671875" style="48" bestFit="1" customWidth="1"/>
    <col min="40" max="40" width="9" style="48" customWidth="1"/>
    <col min="41" max="41" width="6.5546875" style="124" bestFit="1" customWidth="1"/>
    <col min="42" max="42" width="9.109375" style="48"/>
    <col min="43" max="43" width="6" style="48" customWidth="1"/>
    <col min="44" max="44" width="7.5546875" style="48" customWidth="1"/>
    <col min="45" max="45" width="5.5546875" style="48" customWidth="1"/>
    <col min="46" max="46" width="18.5546875" style="48" customWidth="1"/>
    <col min="47" max="47" width="7" style="48" customWidth="1"/>
    <col min="48" max="48" width="6.44140625" style="48" customWidth="1"/>
    <col min="49" max="49" width="6.109375" style="48" customWidth="1"/>
    <col min="50" max="51" width="6.44140625" style="48" customWidth="1"/>
    <col min="52" max="52" width="5.44140625" style="48" customWidth="1"/>
    <col min="53" max="54" width="6.44140625" style="48" customWidth="1"/>
    <col min="55" max="55" width="5.44140625" style="48" customWidth="1"/>
    <col min="56" max="56" width="6.44140625" style="48" customWidth="1"/>
    <col min="57" max="57" width="8.5546875" style="48" customWidth="1"/>
    <col min="58" max="59" width="5.109375" style="48" customWidth="1"/>
    <col min="60" max="60" width="8.5546875" style="48" customWidth="1"/>
    <col min="61" max="61" width="5.88671875" style="48" customWidth="1"/>
    <col min="62" max="62" width="6.44140625" style="48" customWidth="1"/>
    <col min="63" max="63" width="5.5546875" style="48" customWidth="1"/>
    <col min="64" max="65" width="5.33203125" style="48" bestFit="1" customWidth="1"/>
    <col min="66" max="67" width="6.33203125" style="48" customWidth="1"/>
    <col min="68" max="68" width="5.5546875" style="48" customWidth="1"/>
    <col min="69" max="69" width="6.44140625" style="48" customWidth="1"/>
    <col min="70" max="70" width="6.109375" style="48" customWidth="1"/>
    <col min="71" max="71" width="5.88671875" style="48" customWidth="1"/>
    <col min="72" max="72" width="6.109375" style="48" customWidth="1"/>
    <col min="73" max="73" width="5.33203125" style="48" customWidth="1"/>
    <col min="74" max="74" width="6" style="48" customWidth="1"/>
    <col min="75" max="75" width="5.88671875" style="48" bestFit="1" customWidth="1"/>
    <col min="76" max="76" width="6.88671875" style="48" bestFit="1" customWidth="1"/>
    <col min="77" max="77" width="9" style="48" customWidth="1"/>
    <col min="78" max="16384" width="9.109375" style="48"/>
  </cols>
  <sheetData>
    <row r="1" spans="1:41" ht="36" customHeight="1" x14ac:dyDescent="0.35">
      <c r="A1" s="53"/>
      <c r="B1" s="54"/>
      <c r="C1" s="54"/>
      <c r="D1" s="54"/>
      <c r="E1" s="53" t="str">
        <f>"NFL Fantasy Football Stats - " &amp;lkpYear-1 &amp;" Season Actuals"</f>
        <v>NFL Fantasy Football Stats - 2014 Season Actuals</v>
      </c>
      <c r="F1" s="53"/>
      <c r="G1" s="55"/>
      <c r="H1" s="55"/>
      <c r="I1" s="55"/>
      <c r="J1" s="55"/>
      <c r="K1" s="55"/>
      <c r="L1" s="55"/>
      <c r="M1" s="55"/>
      <c r="N1" s="55"/>
      <c r="O1" s="55"/>
      <c r="P1" s="55"/>
      <c r="Q1" s="155"/>
      <c r="R1" s="155"/>
      <c r="S1" s="56"/>
      <c r="T1" s="56"/>
      <c r="U1" s="56"/>
      <c r="V1" s="56"/>
      <c r="W1" s="56"/>
      <c r="X1" s="56"/>
      <c r="Y1" s="56"/>
      <c r="Z1" s="56"/>
      <c r="AA1" s="56"/>
      <c r="AB1" s="56"/>
      <c r="AC1" s="56"/>
      <c r="AD1" s="56"/>
      <c r="AE1" s="56"/>
      <c r="AF1" s="56"/>
      <c r="AG1" s="56"/>
      <c r="AH1" s="56"/>
      <c r="AI1" s="56"/>
      <c r="AJ1" s="56"/>
      <c r="AK1" s="56"/>
      <c r="AL1" s="56"/>
      <c r="AM1" s="56"/>
      <c r="AN1" s="72" t="str">
        <f>lkpCopyright</f>
        <v>© FantasyCube.com</v>
      </c>
      <c r="AO1" s="121"/>
    </row>
    <row r="2" spans="1:41" ht="14.25" customHeight="1" x14ac:dyDescent="0.3">
      <c r="A2" s="57" t="str">
        <f>Offense_Proj!A2</f>
        <v>Updated: September 3, 2015</v>
      </c>
      <c r="B2" s="58"/>
      <c r="C2" s="58"/>
      <c r="D2" s="58"/>
      <c r="E2" s="58"/>
      <c r="F2" s="58"/>
      <c r="G2" s="59"/>
      <c r="H2" s="59"/>
      <c r="I2" s="59"/>
      <c r="J2" s="59"/>
      <c r="K2" s="59"/>
      <c r="L2" s="59"/>
      <c r="M2" s="59"/>
      <c r="N2" s="59"/>
      <c r="O2" s="59"/>
      <c r="P2" s="112"/>
      <c r="Q2" s="156"/>
      <c r="R2" s="112" t="s">
        <v>54</v>
      </c>
      <c r="S2" s="49">
        <v>0</v>
      </c>
      <c r="T2" s="49">
        <v>0</v>
      </c>
      <c r="U2" s="49">
        <v>25</v>
      </c>
      <c r="V2" s="49">
        <v>4</v>
      </c>
      <c r="W2" s="49">
        <v>-1</v>
      </c>
      <c r="X2" s="49">
        <v>0</v>
      </c>
      <c r="Y2" s="49">
        <v>0</v>
      </c>
      <c r="Z2" s="49">
        <v>0</v>
      </c>
      <c r="AA2" s="49">
        <v>10</v>
      </c>
      <c r="AB2" s="49">
        <v>6</v>
      </c>
      <c r="AC2" s="49">
        <v>0</v>
      </c>
      <c r="AD2" s="49">
        <v>0</v>
      </c>
      <c r="AE2" s="49">
        <v>0</v>
      </c>
      <c r="AF2" s="49">
        <v>10</v>
      </c>
      <c r="AG2" s="49">
        <v>6</v>
      </c>
      <c r="AH2" s="49">
        <v>0</v>
      </c>
      <c r="AI2" s="49">
        <v>0</v>
      </c>
      <c r="AJ2" s="49">
        <v>6</v>
      </c>
      <c r="AK2" s="49">
        <v>2</v>
      </c>
      <c r="AL2" s="49">
        <v>0</v>
      </c>
      <c r="AM2" s="49">
        <v>-2</v>
      </c>
      <c r="AN2" s="60"/>
      <c r="AO2" s="122"/>
    </row>
    <row r="3" spans="1:41" ht="15" customHeight="1" x14ac:dyDescent="0.3">
      <c r="A3" s="96"/>
      <c r="B3" s="97"/>
      <c r="C3" s="97"/>
      <c r="D3" s="97"/>
      <c r="E3" s="98" t="s">
        <v>130</v>
      </c>
      <c r="F3" s="99"/>
      <c r="G3" s="100" t="s">
        <v>352</v>
      </c>
      <c r="H3" s="100"/>
      <c r="I3" s="100"/>
      <c r="J3" s="100"/>
      <c r="K3" s="100"/>
      <c r="L3" s="100"/>
      <c r="M3" s="100"/>
      <c r="N3" s="100"/>
      <c r="O3" s="100"/>
      <c r="P3" s="118"/>
      <c r="Q3" s="118" t="s">
        <v>349</v>
      </c>
      <c r="R3" s="119"/>
      <c r="S3" s="142" t="s">
        <v>48</v>
      </c>
      <c r="T3" s="143"/>
      <c r="U3" s="143"/>
      <c r="V3" s="143"/>
      <c r="W3" s="143"/>
      <c r="X3" s="143"/>
      <c r="Y3" s="143"/>
      <c r="Z3" s="103" t="s">
        <v>50</v>
      </c>
      <c r="AA3" s="103"/>
      <c r="AB3" s="141"/>
      <c r="AC3" s="104"/>
      <c r="AD3" s="143" t="s">
        <v>49</v>
      </c>
      <c r="AE3" s="143"/>
      <c r="AF3" s="143"/>
      <c r="AG3" s="143"/>
      <c r="AH3" s="143"/>
      <c r="AI3" s="101" t="s">
        <v>51</v>
      </c>
      <c r="AJ3" s="102"/>
      <c r="AK3" s="144" t="s">
        <v>52</v>
      </c>
      <c r="AL3" s="102" t="s">
        <v>53</v>
      </c>
      <c r="AM3" s="105"/>
      <c r="AN3" s="145" t="s">
        <v>351</v>
      </c>
      <c r="AO3" s="146"/>
    </row>
    <row r="4" spans="1:41" x14ac:dyDescent="0.3">
      <c r="A4" s="106" t="s">
        <v>0</v>
      </c>
      <c r="B4" s="74" t="s">
        <v>41</v>
      </c>
      <c r="C4" s="74" t="s">
        <v>19</v>
      </c>
      <c r="D4" s="74" t="s">
        <v>137</v>
      </c>
      <c r="E4" s="110" t="s">
        <v>131</v>
      </c>
      <c r="F4" s="111" t="s">
        <v>132</v>
      </c>
      <c r="G4" s="74" t="s">
        <v>126</v>
      </c>
      <c r="H4" s="74" t="s">
        <v>136</v>
      </c>
      <c r="I4" s="74" t="s">
        <v>133</v>
      </c>
      <c r="J4" s="114" t="s">
        <v>129</v>
      </c>
      <c r="K4" s="115" t="s">
        <v>136</v>
      </c>
      <c r="L4" s="114" t="s">
        <v>134</v>
      </c>
      <c r="M4" s="107" t="s">
        <v>128</v>
      </c>
      <c r="N4" s="74" t="s">
        <v>136</v>
      </c>
      <c r="O4" s="107" t="s">
        <v>135</v>
      </c>
      <c r="P4" s="116" t="s">
        <v>139</v>
      </c>
      <c r="Q4" s="120" t="s">
        <v>342</v>
      </c>
      <c r="R4" s="120" t="s">
        <v>341</v>
      </c>
      <c r="S4" s="73" t="s">
        <v>1</v>
      </c>
      <c r="T4" s="74" t="s">
        <v>2</v>
      </c>
      <c r="U4" s="74" t="s">
        <v>3</v>
      </c>
      <c r="V4" s="74" t="s">
        <v>4</v>
      </c>
      <c r="W4" s="74" t="s">
        <v>5</v>
      </c>
      <c r="X4" s="74" t="s">
        <v>142</v>
      </c>
      <c r="Y4" s="74" t="s">
        <v>362</v>
      </c>
      <c r="Z4" s="73" t="s">
        <v>141</v>
      </c>
      <c r="AA4" s="73" t="s">
        <v>3</v>
      </c>
      <c r="AB4" s="74" t="s">
        <v>4</v>
      </c>
      <c r="AC4" s="74" t="s">
        <v>362</v>
      </c>
      <c r="AD4" s="74" t="s">
        <v>363</v>
      </c>
      <c r="AE4" s="74" t="s">
        <v>6</v>
      </c>
      <c r="AF4" s="74" t="s">
        <v>3</v>
      </c>
      <c r="AG4" s="74" t="s">
        <v>4</v>
      </c>
      <c r="AH4" s="74" t="s">
        <v>362</v>
      </c>
      <c r="AI4" s="73" t="s">
        <v>3</v>
      </c>
      <c r="AJ4" s="74" t="s">
        <v>4</v>
      </c>
      <c r="AK4" s="108" t="s">
        <v>7</v>
      </c>
      <c r="AL4" s="74" t="s">
        <v>140</v>
      </c>
      <c r="AM4" s="109" t="s">
        <v>8</v>
      </c>
      <c r="AN4" s="75" t="s">
        <v>9</v>
      </c>
      <c r="AO4" s="123" t="s">
        <v>350</v>
      </c>
    </row>
    <row r="5" spans="1:41" x14ac:dyDescent="0.3">
      <c r="A5" s="78" t="s">
        <v>180</v>
      </c>
      <c r="B5" s="50" t="s">
        <v>42</v>
      </c>
      <c r="C5" s="50" t="s">
        <v>31</v>
      </c>
      <c r="D5" s="50">
        <v>7</v>
      </c>
      <c r="E5" s="159"/>
      <c r="F5" s="52" t="s">
        <v>340</v>
      </c>
      <c r="G5" s="68">
        <v>4</v>
      </c>
      <c r="H5" s="94">
        <v>-1</v>
      </c>
      <c r="I5" s="68">
        <v>3</v>
      </c>
      <c r="J5" s="68">
        <v>4</v>
      </c>
      <c r="K5" s="94">
        <v>-1</v>
      </c>
      <c r="L5" s="68">
        <v>3</v>
      </c>
      <c r="M5" s="68">
        <v>5</v>
      </c>
      <c r="N5" s="94" t="s">
        <v>340</v>
      </c>
      <c r="O5" s="68">
        <v>5</v>
      </c>
      <c r="P5" s="152">
        <v>1</v>
      </c>
      <c r="Q5" s="153">
        <v>16</v>
      </c>
      <c r="R5" s="153"/>
      <c r="S5" s="125">
        <v>0</v>
      </c>
      <c r="T5" s="68">
        <v>0</v>
      </c>
      <c r="U5" s="68">
        <v>0</v>
      </c>
      <c r="V5" s="68">
        <v>0</v>
      </c>
      <c r="W5" s="68">
        <v>0</v>
      </c>
      <c r="X5" s="68">
        <v>0</v>
      </c>
      <c r="Y5" s="68">
        <v>0</v>
      </c>
      <c r="Z5" s="125">
        <v>246</v>
      </c>
      <c r="AA5" s="126">
        <v>1139</v>
      </c>
      <c r="AB5" s="68">
        <v>9</v>
      </c>
      <c r="AC5" s="68">
        <v>58</v>
      </c>
      <c r="AD5" s="68">
        <v>55</v>
      </c>
      <c r="AE5" s="68">
        <v>42</v>
      </c>
      <c r="AF5" s="68">
        <v>427</v>
      </c>
      <c r="AG5" s="68">
        <v>4</v>
      </c>
      <c r="AH5" s="68">
        <v>17</v>
      </c>
      <c r="AI5" s="125">
        <v>0</v>
      </c>
      <c r="AJ5" s="68">
        <v>0</v>
      </c>
      <c r="AK5" s="127">
        <v>0</v>
      </c>
      <c r="AL5" s="68">
        <v>3</v>
      </c>
      <c r="AM5" s="128">
        <v>2</v>
      </c>
      <c r="AN5" s="129">
        <f>IFERROR($S5*$S$2+$T5*$T$2+IF($U$2=0,0,$U5/$U$2)+$V5*$V$2+$W5*$W$2+$X5*$X$2+$Z5*$Z$2+IF($AA$2=0,0,$AA5/$AA$2)+$AB$2*$AB5+$AE5*$AE$2+IF($AF$2=0,0,$AF5/$AF$2)+$AG5*$AG$2+IF($AI$2=0,0,$AI5/$AI$2)+$AJ5*$AJ$2+$AK5*$AK$2+$AL5*$AL$2+$AM5*$AM$2,0)</f>
        <v>230.60000000000002</v>
      </c>
      <c r="AO5" s="135">
        <f>IFERROR($AN5/$Q5,"-")</f>
        <v>14.412500000000001</v>
      </c>
    </row>
    <row r="6" spans="1:41" x14ac:dyDescent="0.3">
      <c r="A6" s="78" t="s">
        <v>177</v>
      </c>
      <c r="B6" s="50" t="s">
        <v>42</v>
      </c>
      <c r="C6" s="50" t="s">
        <v>34</v>
      </c>
      <c r="D6" s="50">
        <v>9</v>
      </c>
      <c r="E6" s="160"/>
      <c r="F6" s="52" t="s">
        <v>340</v>
      </c>
      <c r="G6" s="68">
        <v>3</v>
      </c>
      <c r="H6" s="94">
        <v>1</v>
      </c>
      <c r="I6" s="68">
        <v>4</v>
      </c>
      <c r="J6" s="68">
        <v>3</v>
      </c>
      <c r="K6" s="94">
        <v>1</v>
      </c>
      <c r="L6" s="68">
        <v>4</v>
      </c>
      <c r="M6" s="68">
        <v>3</v>
      </c>
      <c r="N6" s="94">
        <v>1</v>
      </c>
      <c r="O6" s="68">
        <v>4</v>
      </c>
      <c r="P6" s="154">
        <v>1</v>
      </c>
      <c r="Q6" s="153">
        <v>15</v>
      </c>
      <c r="R6" s="153"/>
      <c r="S6" s="125">
        <v>0</v>
      </c>
      <c r="T6" s="68">
        <v>0</v>
      </c>
      <c r="U6" s="68">
        <v>0</v>
      </c>
      <c r="V6" s="68">
        <v>0</v>
      </c>
      <c r="W6" s="68">
        <v>0</v>
      </c>
      <c r="X6" s="68">
        <v>0</v>
      </c>
      <c r="Y6" s="68">
        <v>0</v>
      </c>
      <c r="Z6" s="125">
        <v>206</v>
      </c>
      <c r="AA6" s="68">
        <v>1033</v>
      </c>
      <c r="AB6" s="68">
        <v>9</v>
      </c>
      <c r="AC6" s="68">
        <v>50</v>
      </c>
      <c r="AD6" s="68">
        <v>59</v>
      </c>
      <c r="AE6" s="68">
        <v>40</v>
      </c>
      <c r="AF6" s="68">
        <v>291</v>
      </c>
      <c r="AG6" s="68">
        <v>5</v>
      </c>
      <c r="AH6" s="68">
        <v>15</v>
      </c>
      <c r="AI6" s="125">
        <v>0</v>
      </c>
      <c r="AJ6" s="68">
        <v>0</v>
      </c>
      <c r="AK6" s="127">
        <v>0</v>
      </c>
      <c r="AL6" s="68">
        <v>5</v>
      </c>
      <c r="AM6" s="128">
        <v>3</v>
      </c>
      <c r="AN6" s="129">
        <f t="shared" ref="AN6:AN69" si="0">IFERROR($S6*$S$2+$T6*$T$2+IF($U$2=0,0,$U6/$U$2)+$V6*$V$2+$W6*$W$2+$X6*$X$2+$Z6*$Z$2+IF($AA$2=0,0,$AA6/$AA$2)+$AB$2*$AB6+$AE6*$AE$2+IF($AF$2=0,0,$AF6/$AF$2)+$AG6*$AG$2+IF($AI$2=0,0,$AI6/$AI$2)+$AJ6*$AJ$2+$AK6*$AK$2+$AL6*$AL$2+$AM6*$AM$2,0)</f>
        <v>210.4</v>
      </c>
      <c r="AO6" s="135">
        <f t="shared" ref="AO6:AO69" si="1">IFERROR($AN6/$Q6,"-")</f>
        <v>14.026666666666667</v>
      </c>
    </row>
    <row r="7" spans="1:41" x14ac:dyDescent="0.3">
      <c r="A7" s="78" t="s">
        <v>181</v>
      </c>
      <c r="B7" s="50" t="s">
        <v>42</v>
      </c>
      <c r="C7" s="50" t="s">
        <v>39</v>
      </c>
      <c r="D7" s="50">
        <v>9</v>
      </c>
      <c r="E7" s="160"/>
      <c r="F7" s="52" t="s">
        <v>340</v>
      </c>
      <c r="G7" s="68">
        <v>2</v>
      </c>
      <c r="H7" s="94">
        <v>-1</v>
      </c>
      <c r="I7" s="68">
        <v>1</v>
      </c>
      <c r="J7" s="68">
        <v>5</v>
      </c>
      <c r="K7" s="94" t="s">
        <v>340</v>
      </c>
      <c r="L7" s="68">
        <v>5</v>
      </c>
      <c r="M7" s="68">
        <v>12</v>
      </c>
      <c r="N7" s="94" t="s">
        <v>340</v>
      </c>
      <c r="O7" s="68">
        <v>12</v>
      </c>
      <c r="P7" s="154">
        <v>1</v>
      </c>
      <c r="Q7" s="153">
        <v>16</v>
      </c>
      <c r="R7" s="153"/>
      <c r="S7" s="125">
        <v>0</v>
      </c>
      <c r="T7" s="68">
        <v>0</v>
      </c>
      <c r="U7" s="68">
        <v>0</v>
      </c>
      <c r="V7" s="68">
        <v>0</v>
      </c>
      <c r="W7" s="68">
        <v>0</v>
      </c>
      <c r="X7" s="68">
        <v>0</v>
      </c>
      <c r="Y7" s="68">
        <v>0</v>
      </c>
      <c r="Z7" s="125">
        <v>280</v>
      </c>
      <c r="AA7" s="68">
        <v>1306</v>
      </c>
      <c r="AB7" s="68">
        <v>13</v>
      </c>
      <c r="AC7" s="68">
        <v>65</v>
      </c>
      <c r="AD7" s="68">
        <v>48</v>
      </c>
      <c r="AE7" s="68">
        <v>37</v>
      </c>
      <c r="AF7" s="68">
        <v>367</v>
      </c>
      <c r="AG7" s="68">
        <v>4</v>
      </c>
      <c r="AH7" s="68">
        <v>16</v>
      </c>
      <c r="AI7" s="125">
        <v>0</v>
      </c>
      <c r="AJ7" s="68">
        <v>0</v>
      </c>
      <c r="AK7" s="127">
        <v>0</v>
      </c>
      <c r="AL7" s="68">
        <v>3</v>
      </c>
      <c r="AM7" s="128">
        <v>2</v>
      </c>
      <c r="AN7" s="129">
        <f t="shared" si="0"/>
        <v>265.3</v>
      </c>
      <c r="AO7" s="135">
        <f t="shared" si="1"/>
        <v>16.581250000000001</v>
      </c>
    </row>
    <row r="8" spans="1:41" x14ac:dyDescent="0.3">
      <c r="A8" s="78" t="s">
        <v>189</v>
      </c>
      <c r="B8" s="50" t="s">
        <v>42</v>
      </c>
      <c r="C8" s="50" t="s">
        <v>26</v>
      </c>
      <c r="D8" s="50">
        <v>11</v>
      </c>
      <c r="E8" s="160" t="s">
        <v>421</v>
      </c>
      <c r="F8" s="52" t="s">
        <v>340</v>
      </c>
      <c r="G8" s="68">
        <v>5</v>
      </c>
      <c r="H8" s="94" t="s">
        <v>340</v>
      </c>
      <c r="I8" s="68">
        <v>5</v>
      </c>
      <c r="J8" s="68">
        <v>2</v>
      </c>
      <c r="K8" s="94" t="s">
        <v>340</v>
      </c>
      <c r="L8" s="68">
        <v>2</v>
      </c>
      <c r="M8" s="68">
        <v>1</v>
      </c>
      <c r="N8" s="94" t="s">
        <v>340</v>
      </c>
      <c r="O8" s="68">
        <v>1</v>
      </c>
      <c r="P8" s="154">
        <v>1</v>
      </c>
      <c r="Q8" s="153">
        <v>16</v>
      </c>
      <c r="R8" s="153"/>
      <c r="S8" s="125">
        <v>0</v>
      </c>
      <c r="T8" s="68">
        <v>0</v>
      </c>
      <c r="U8" s="68">
        <v>0</v>
      </c>
      <c r="V8" s="68">
        <v>0</v>
      </c>
      <c r="W8" s="68">
        <v>0</v>
      </c>
      <c r="X8" s="68">
        <v>0</v>
      </c>
      <c r="Y8" s="68">
        <v>0</v>
      </c>
      <c r="Z8" s="125">
        <v>290</v>
      </c>
      <c r="AA8" s="68">
        <v>1361</v>
      </c>
      <c r="AB8" s="68">
        <v>8</v>
      </c>
      <c r="AC8" s="68">
        <v>73</v>
      </c>
      <c r="AD8" s="68">
        <v>105</v>
      </c>
      <c r="AE8" s="68">
        <v>83</v>
      </c>
      <c r="AF8" s="68">
        <v>854</v>
      </c>
      <c r="AG8" s="68">
        <v>3</v>
      </c>
      <c r="AH8" s="68">
        <v>41</v>
      </c>
      <c r="AI8" s="125">
        <v>0</v>
      </c>
      <c r="AJ8" s="68">
        <v>0</v>
      </c>
      <c r="AK8" s="127">
        <v>0</v>
      </c>
      <c r="AL8" s="68">
        <v>0</v>
      </c>
      <c r="AM8" s="128">
        <v>0</v>
      </c>
      <c r="AN8" s="129">
        <f t="shared" si="0"/>
        <v>287.5</v>
      </c>
      <c r="AO8" s="135">
        <f t="shared" si="1"/>
        <v>17.96875</v>
      </c>
    </row>
    <row r="9" spans="1:41" x14ac:dyDescent="0.3">
      <c r="A9" s="78" t="s">
        <v>179</v>
      </c>
      <c r="B9" s="50" t="s">
        <v>42</v>
      </c>
      <c r="C9" s="50" t="s">
        <v>17</v>
      </c>
      <c r="D9" s="50">
        <v>5</v>
      </c>
      <c r="E9" s="160" t="s">
        <v>422</v>
      </c>
      <c r="F9" s="52" t="s">
        <v>340</v>
      </c>
      <c r="G9" s="68">
        <v>1</v>
      </c>
      <c r="H9" s="94">
        <v>1</v>
      </c>
      <c r="I9" s="68">
        <v>2</v>
      </c>
      <c r="J9" s="68">
        <v>1</v>
      </c>
      <c r="K9" s="94" t="s">
        <v>340</v>
      </c>
      <c r="L9" s="68">
        <v>1</v>
      </c>
      <c r="M9" s="68">
        <v>4</v>
      </c>
      <c r="N9" s="94">
        <v>-1</v>
      </c>
      <c r="O9" s="68">
        <v>3</v>
      </c>
      <c r="P9" s="154">
        <v>1</v>
      </c>
      <c r="Q9" s="153">
        <v>1</v>
      </c>
      <c r="R9" s="153"/>
      <c r="S9" s="125">
        <v>0</v>
      </c>
      <c r="T9" s="68">
        <v>0</v>
      </c>
      <c r="U9" s="68">
        <v>0</v>
      </c>
      <c r="V9" s="68">
        <v>0</v>
      </c>
      <c r="W9" s="68">
        <v>0</v>
      </c>
      <c r="X9" s="68">
        <v>0</v>
      </c>
      <c r="Y9" s="68">
        <v>0</v>
      </c>
      <c r="Z9" s="125">
        <v>21</v>
      </c>
      <c r="AA9" s="68">
        <v>75</v>
      </c>
      <c r="AB9" s="68">
        <v>0</v>
      </c>
      <c r="AC9" s="68">
        <v>3</v>
      </c>
      <c r="AD9" s="68">
        <v>3</v>
      </c>
      <c r="AE9" s="68">
        <v>2</v>
      </c>
      <c r="AF9" s="68">
        <v>18</v>
      </c>
      <c r="AG9" s="68">
        <v>0</v>
      </c>
      <c r="AH9" s="68">
        <v>1</v>
      </c>
      <c r="AI9" s="125">
        <v>0</v>
      </c>
      <c r="AJ9" s="68">
        <v>0</v>
      </c>
      <c r="AK9" s="127">
        <v>0</v>
      </c>
      <c r="AL9" s="68">
        <v>0</v>
      </c>
      <c r="AM9" s="128">
        <v>0</v>
      </c>
      <c r="AN9" s="129">
        <f t="shared" si="0"/>
        <v>9.3000000000000007</v>
      </c>
      <c r="AO9" s="135">
        <f t="shared" si="1"/>
        <v>9.3000000000000007</v>
      </c>
    </row>
    <row r="10" spans="1:41" x14ac:dyDescent="0.3">
      <c r="A10" s="78" t="s">
        <v>202</v>
      </c>
      <c r="B10" s="50" t="s">
        <v>43</v>
      </c>
      <c r="C10" s="50" t="s">
        <v>26</v>
      </c>
      <c r="D10" s="50">
        <v>11</v>
      </c>
      <c r="E10" s="160"/>
      <c r="F10" s="52" t="s">
        <v>340</v>
      </c>
      <c r="G10" s="68">
        <v>6</v>
      </c>
      <c r="H10" s="94" t="s">
        <v>340</v>
      </c>
      <c r="I10" s="68">
        <v>6</v>
      </c>
      <c r="J10" s="68">
        <v>6</v>
      </c>
      <c r="K10" s="94" t="s">
        <v>340</v>
      </c>
      <c r="L10" s="68">
        <v>6</v>
      </c>
      <c r="M10" s="68">
        <v>2</v>
      </c>
      <c r="N10" s="94" t="s">
        <v>340</v>
      </c>
      <c r="O10" s="68">
        <v>2</v>
      </c>
      <c r="P10" s="154">
        <v>1</v>
      </c>
      <c r="Q10" s="153">
        <v>16</v>
      </c>
      <c r="R10" s="153"/>
      <c r="S10" s="125">
        <v>2</v>
      </c>
      <c r="T10" s="68">
        <v>0</v>
      </c>
      <c r="U10" s="68">
        <v>20</v>
      </c>
      <c r="V10" s="68">
        <v>1</v>
      </c>
      <c r="W10" s="68">
        <v>0</v>
      </c>
      <c r="X10" s="68">
        <v>0</v>
      </c>
      <c r="Y10" s="68">
        <v>2</v>
      </c>
      <c r="Z10" s="125">
        <v>4</v>
      </c>
      <c r="AA10" s="68">
        <v>13</v>
      </c>
      <c r="AB10" s="68">
        <v>0</v>
      </c>
      <c r="AC10" s="68">
        <v>0</v>
      </c>
      <c r="AD10" s="68">
        <v>181</v>
      </c>
      <c r="AE10" s="68">
        <v>129</v>
      </c>
      <c r="AF10" s="68">
        <v>1698</v>
      </c>
      <c r="AG10" s="68">
        <v>13</v>
      </c>
      <c r="AH10" s="68">
        <v>85</v>
      </c>
      <c r="AI10" s="125">
        <v>319</v>
      </c>
      <c r="AJ10" s="68">
        <v>1</v>
      </c>
      <c r="AK10" s="127">
        <v>1</v>
      </c>
      <c r="AL10" s="68">
        <v>1</v>
      </c>
      <c r="AM10" s="128">
        <v>2</v>
      </c>
      <c r="AN10" s="129">
        <f t="shared" si="0"/>
        <v>257.89999999999998</v>
      </c>
      <c r="AO10" s="135">
        <f t="shared" si="1"/>
        <v>16.118749999999999</v>
      </c>
    </row>
    <row r="11" spans="1:41" x14ac:dyDescent="0.3">
      <c r="A11" s="78" t="s">
        <v>188</v>
      </c>
      <c r="B11" s="50" t="s">
        <v>43</v>
      </c>
      <c r="C11" s="50" t="s">
        <v>33</v>
      </c>
      <c r="D11" s="50">
        <v>6</v>
      </c>
      <c r="E11" s="160" t="s">
        <v>423</v>
      </c>
      <c r="F11" s="52" t="s">
        <v>340</v>
      </c>
      <c r="G11" s="68">
        <v>7</v>
      </c>
      <c r="H11" s="94" t="s">
        <v>340</v>
      </c>
      <c r="I11" s="68">
        <v>7</v>
      </c>
      <c r="J11" s="68">
        <v>7</v>
      </c>
      <c r="K11" s="94" t="s">
        <v>340</v>
      </c>
      <c r="L11" s="68">
        <v>7</v>
      </c>
      <c r="M11" s="68">
        <v>10</v>
      </c>
      <c r="N11" s="94" t="s">
        <v>340</v>
      </c>
      <c r="O11" s="68">
        <v>10</v>
      </c>
      <c r="P11" s="154">
        <v>1</v>
      </c>
      <c r="Q11" s="153">
        <v>16</v>
      </c>
      <c r="R11" s="153"/>
      <c r="S11" s="125">
        <v>0</v>
      </c>
      <c r="T11" s="68">
        <v>0</v>
      </c>
      <c r="U11" s="68">
        <v>0</v>
      </c>
      <c r="V11" s="68">
        <v>0</v>
      </c>
      <c r="W11" s="68">
        <v>0</v>
      </c>
      <c r="X11" s="68">
        <v>0</v>
      </c>
      <c r="Y11" s="68">
        <v>0</v>
      </c>
      <c r="Z11" s="125">
        <v>0</v>
      </c>
      <c r="AA11" s="68">
        <v>0</v>
      </c>
      <c r="AB11" s="68">
        <v>0</v>
      </c>
      <c r="AC11" s="68">
        <v>0</v>
      </c>
      <c r="AD11" s="68">
        <v>136</v>
      </c>
      <c r="AE11" s="68">
        <v>88</v>
      </c>
      <c r="AF11" s="68">
        <v>1320</v>
      </c>
      <c r="AG11" s="68">
        <v>16</v>
      </c>
      <c r="AH11" s="68">
        <v>60</v>
      </c>
      <c r="AI11" s="125">
        <v>0</v>
      </c>
      <c r="AJ11" s="68">
        <v>0</v>
      </c>
      <c r="AK11" s="127">
        <v>0</v>
      </c>
      <c r="AL11" s="68">
        <v>0</v>
      </c>
      <c r="AM11" s="128">
        <v>0</v>
      </c>
      <c r="AN11" s="129">
        <f t="shared" si="0"/>
        <v>228</v>
      </c>
      <c r="AO11" s="135">
        <f t="shared" si="1"/>
        <v>14.25</v>
      </c>
    </row>
    <row r="12" spans="1:41" x14ac:dyDescent="0.3">
      <c r="A12" s="78" t="s">
        <v>232</v>
      </c>
      <c r="B12" s="50" t="s">
        <v>45</v>
      </c>
      <c r="C12" s="50" t="s">
        <v>25</v>
      </c>
      <c r="D12" s="50">
        <v>4</v>
      </c>
      <c r="E12" s="160"/>
      <c r="F12" s="52" t="s">
        <v>340</v>
      </c>
      <c r="G12" s="68">
        <v>8</v>
      </c>
      <c r="H12" s="94" t="s">
        <v>340</v>
      </c>
      <c r="I12" s="68">
        <v>8</v>
      </c>
      <c r="J12" s="68">
        <v>8</v>
      </c>
      <c r="K12" s="94" t="s">
        <v>340</v>
      </c>
      <c r="L12" s="68">
        <v>8</v>
      </c>
      <c r="M12" s="68">
        <v>7</v>
      </c>
      <c r="N12" s="94" t="s">
        <v>340</v>
      </c>
      <c r="O12" s="68">
        <v>7</v>
      </c>
      <c r="P12" s="154">
        <v>1</v>
      </c>
      <c r="Q12" s="153">
        <v>15</v>
      </c>
      <c r="R12" s="153"/>
      <c r="S12" s="125">
        <v>0</v>
      </c>
      <c r="T12" s="68">
        <v>0</v>
      </c>
      <c r="U12" s="68">
        <v>0</v>
      </c>
      <c r="V12" s="68">
        <v>0</v>
      </c>
      <c r="W12" s="68">
        <v>0</v>
      </c>
      <c r="X12" s="68">
        <v>0</v>
      </c>
      <c r="Y12" s="68">
        <v>0</v>
      </c>
      <c r="Z12" s="125">
        <v>0</v>
      </c>
      <c r="AA12" s="68">
        <v>0</v>
      </c>
      <c r="AB12" s="68">
        <v>0</v>
      </c>
      <c r="AC12" s="68">
        <v>0</v>
      </c>
      <c r="AD12" s="68">
        <v>131</v>
      </c>
      <c r="AE12" s="68">
        <v>82</v>
      </c>
      <c r="AF12" s="68">
        <v>1124</v>
      </c>
      <c r="AG12" s="68">
        <v>12</v>
      </c>
      <c r="AH12" s="68">
        <v>60</v>
      </c>
      <c r="AI12" s="125">
        <v>0</v>
      </c>
      <c r="AJ12" s="68">
        <v>0</v>
      </c>
      <c r="AK12" s="127">
        <v>0</v>
      </c>
      <c r="AL12" s="68">
        <v>0</v>
      </c>
      <c r="AM12" s="128">
        <v>0</v>
      </c>
      <c r="AN12" s="129">
        <f t="shared" si="0"/>
        <v>184.4</v>
      </c>
      <c r="AO12" s="135">
        <f t="shared" si="1"/>
        <v>12.293333333333333</v>
      </c>
    </row>
    <row r="13" spans="1:41" x14ac:dyDescent="0.3">
      <c r="A13" s="78" t="s">
        <v>299</v>
      </c>
      <c r="B13" s="50" t="s">
        <v>43</v>
      </c>
      <c r="C13" s="50" t="s">
        <v>36</v>
      </c>
      <c r="D13" s="50">
        <v>11</v>
      </c>
      <c r="E13" s="160"/>
      <c r="F13" s="52" t="s">
        <v>340</v>
      </c>
      <c r="G13" s="68">
        <v>9</v>
      </c>
      <c r="H13" s="94" t="s">
        <v>340</v>
      </c>
      <c r="I13" s="68">
        <v>9</v>
      </c>
      <c r="J13" s="68">
        <v>12</v>
      </c>
      <c r="K13" s="94">
        <v>1</v>
      </c>
      <c r="L13" s="68">
        <v>13</v>
      </c>
      <c r="M13" s="68">
        <v>11</v>
      </c>
      <c r="N13" s="94" t="s">
        <v>340</v>
      </c>
      <c r="O13" s="68">
        <v>11</v>
      </c>
      <c r="P13" s="154">
        <v>1</v>
      </c>
      <c r="Q13" s="153">
        <v>12</v>
      </c>
      <c r="R13" s="153"/>
      <c r="S13" s="125">
        <v>0</v>
      </c>
      <c r="T13" s="68">
        <v>1</v>
      </c>
      <c r="U13" s="68">
        <v>0</v>
      </c>
      <c r="V13" s="68">
        <v>0</v>
      </c>
      <c r="W13" s="68">
        <v>0</v>
      </c>
      <c r="X13" s="68">
        <v>0</v>
      </c>
      <c r="Y13" s="68">
        <v>0</v>
      </c>
      <c r="Z13" s="125">
        <v>7</v>
      </c>
      <c r="AA13" s="68">
        <v>35</v>
      </c>
      <c r="AB13" s="68">
        <v>0</v>
      </c>
      <c r="AC13" s="68">
        <v>2</v>
      </c>
      <c r="AD13" s="68">
        <v>130</v>
      </c>
      <c r="AE13" s="68">
        <v>91</v>
      </c>
      <c r="AF13" s="68">
        <v>1305</v>
      </c>
      <c r="AG13" s="68">
        <v>12</v>
      </c>
      <c r="AH13" s="68">
        <v>57</v>
      </c>
      <c r="AI13" s="125">
        <v>171</v>
      </c>
      <c r="AJ13" s="68">
        <v>0</v>
      </c>
      <c r="AK13" s="127">
        <v>0</v>
      </c>
      <c r="AL13" s="68">
        <v>0</v>
      </c>
      <c r="AM13" s="128">
        <v>1</v>
      </c>
      <c r="AN13" s="129">
        <f t="shared" si="0"/>
        <v>204</v>
      </c>
      <c r="AO13" s="135">
        <f t="shared" si="1"/>
        <v>17</v>
      </c>
    </row>
    <row r="14" spans="1:41" x14ac:dyDescent="0.3">
      <c r="A14" s="78" t="s">
        <v>186</v>
      </c>
      <c r="B14" s="50" t="s">
        <v>43</v>
      </c>
      <c r="C14" s="50" t="s">
        <v>11</v>
      </c>
      <c r="D14" s="50">
        <v>7</v>
      </c>
      <c r="E14" s="160"/>
      <c r="F14" s="52" t="s">
        <v>340</v>
      </c>
      <c r="G14" s="68">
        <v>10</v>
      </c>
      <c r="H14" s="94" t="s">
        <v>340</v>
      </c>
      <c r="I14" s="68">
        <v>10</v>
      </c>
      <c r="J14" s="68">
        <v>11</v>
      </c>
      <c r="K14" s="94" t="s">
        <v>340</v>
      </c>
      <c r="L14" s="68">
        <v>11</v>
      </c>
      <c r="M14" s="68">
        <v>8</v>
      </c>
      <c r="N14" s="94">
        <v>1</v>
      </c>
      <c r="O14" s="68">
        <v>9</v>
      </c>
      <c r="P14" s="154">
        <v>1</v>
      </c>
      <c r="Q14" s="153">
        <v>16</v>
      </c>
      <c r="R14" s="153"/>
      <c r="S14" s="125">
        <v>0</v>
      </c>
      <c r="T14" s="68">
        <v>0</v>
      </c>
      <c r="U14" s="68">
        <v>0</v>
      </c>
      <c r="V14" s="68">
        <v>0</v>
      </c>
      <c r="W14" s="68">
        <v>0</v>
      </c>
      <c r="X14" s="68">
        <v>0</v>
      </c>
      <c r="Y14" s="68">
        <v>0</v>
      </c>
      <c r="Z14" s="125">
        <v>0</v>
      </c>
      <c r="AA14" s="68">
        <v>0</v>
      </c>
      <c r="AB14" s="68">
        <v>0</v>
      </c>
      <c r="AC14" s="68">
        <v>0</v>
      </c>
      <c r="AD14" s="68">
        <v>184</v>
      </c>
      <c r="AE14" s="68">
        <v>111</v>
      </c>
      <c r="AF14" s="68">
        <v>1619</v>
      </c>
      <c r="AG14" s="68">
        <v>11</v>
      </c>
      <c r="AH14" s="68">
        <v>69</v>
      </c>
      <c r="AI14" s="125">
        <v>0</v>
      </c>
      <c r="AJ14" s="68">
        <v>0</v>
      </c>
      <c r="AK14" s="127">
        <v>1</v>
      </c>
      <c r="AL14" s="68">
        <v>0</v>
      </c>
      <c r="AM14" s="128">
        <v>0</v>
      </c>
      <c r="AN14" s="129">
        <f t="shared" si="0"/>
        <v>229.9</v>
      </c>
      <c r="AO14" s="135">
        <f t="shared" si="1"/>
        <v>14.36875</v>
      </c>
    </row>
    <row r="15" spans="1:41" x14ac:dyDescent="0.3">
      <c r="A15" s="78" t="s">
        <v>307</v>
      </c>
      <c r="B15" s="50" t="s">
        <v>42</v>
      </c>
      <c r="C15" s="50" t="s">
        <v>14</v>
      </c>
      <c r="D15" s="50">
        <v>7</v>
      </c>
      <c r="E15" s="160"/>
      <c r="F15" s="52" t="s">
        <v>340</v>
      </c>
      <c r="G15" s="68">
        <v>12</v>
      </c>
      <c r="H15" s="94" t="s">
        <v>340</v>
      </c>
      <c r="I15" s="68">
        <v>12</v>
      </c>
      <c r="J15" s="68">
        <v>13</v>
      </c>
      <c r="K15" s="94">
        <v>-1</v>
      </c>
      <c r="L15" s="68">
        <v>12</v>
      </c>
      <c r="M15" s="68">
        <v>17</v>
      </c>
      <c r="N15" s="94">
        <v>1</v>
      </c>
      <c r="O15" s="68">
        <v>18</v>
      </c>
      <c r="P15" s="154">
        <v>1</v>
      </c>
      <c r="Q15" s="153">
        <v>16</v>
      </c>
      <c r="R15" s="153"/>
      <c r="S15" s="125">
        <v>0</v>
      </c>
      <c r="T15" s="68">
        <v>0</v>
      </c>
      <c r="U15" s="68">
        <v>0</v>
      </c>
      <c r="V15" s="68">
        <v>0</v>
      </c>
      <c r="W15" s="68">
        <v>0</v>
      </c>
      <c r="X15" s="68">
        <v>0</v>
      </c>
      <c r="Y15" s="68">
        <v>0</v>
      </c>
      <c r="Z15" s="125">
        <v>222</v>
      </c>
      <c r="AA15" s="68">
        <v>1124</v>
      </c>
      <c r="AB15" s="68">
        <v>9</v>
      </c>
      <c r="AC15" s="68">
        <v>61</v>
      </c>
      <c r="AD15" s="68">
        <v>32</v>
      </c>
      <c r="AE15" s="68">
        <v>27</v>
      </c>
      <c r="AF15" s="68">
        <v>215</v>
      </c>
      <c r="AG15" s="68">
        <v>0</v>
      </c>
      <c r="AH15" s="68">
        <v>7</v>
      </c>
      <c r="AI15" s="125">
        <v>0</v>
      </c>
      <c r="AJ15" s="68">
        <v>0</v>
      </c>
      <c r="AK15" s="127">
        <v>0</v>
      </c>
      <c r="AL15" s="68">
        <v>5</v>
      </c>
      <c r="AM15" s="128">
        <v>2</v>
      </c>
      <c r="AN15" s="129">
        <f t="shared" si="0"/>
        <v>183.9</v>
      </c>
      <c r="AO15" s="135">
        <f t="shared" si="1"/>
        <v>11.49375</v>
      </c>
    </row>
    <row r="16" spans="1:41" x14ac:dyDescent="0.3">
      <c r="A16" s="78" t="s">
        <v>196</v>
      </c>
      <c r="B16" s="50" t="s">
        <v>42</v>
      </c>
      <c r="C16" s="50" t="s">
        <v>35</v>
      </c>
      <c r="D16" s="50">
        <v>8</v>
      </c>
      <c r="E16" s="160"/>
      <c r="F16" s="52" t="s">
        <v>340</v>
      </c>
      <c r="G16" s="68">
        <v>14</v>
      </c>
      <c r="H16" s="94">
        <v>-1</v>
      </c>
      <c r="I16" s="68">
        <v>13</v>
      </c>
      <c r="J16" s="68">
        <v>16</v>
      </c>
      <c r="K16" s="94" t="s">
        <v>340</v>
      </c>
      <c r="L16" s="68">
        <v>16</v>
      </c>
      <c r="M16" s="68">
        <v>18</v>
      </c>
      <c r="N16" s="94">
        <v>3</v>
      </c>
      <c r="O16" s="68">
        <v>21</v>
      </c>
      <c r="P16" s="154">
        <v>1</v>
      </c>
      <c r="Q16" s="153">
        <v>16</v>
      </c>
      <c r="R16" s="153"/>
      <c r="S16" s="125">
        <v>0</v>
      </c>
      <c r="T16" s="68">
        <v>0</v>
      </c>
      <c r="U16" s="68">
        <v>0</v>
      </c>
      <c r="V16" s="68">
        <v>0</v>
      </c>
      <c r="W16" s="68">
        <v>0</v>
      </c>
      <c r="X16" s="68">
        <v>0</v>
      </c>
      <c r="Y16" s="68">
        <v>0</v>
      </c>
      <c r="Z16" s="125">
        <v>392</v>
      </c>
      <c r="AA16" s="68">
        <v>1845</v>
      </c>
      <c r="AB16" s="68">
        <v>13</v>
      </c>
      <c r="AC16" s="68">
        <v>85</v>
      </c>
      <c r="AD16" s="68">
        <v>64</v>
      </c>
      <c r="AE16" s="68">
        <v>57</v>
      </c>
      <c r="AF16" s="68">
        <v>416</v>
      </c>
      <c r="AG16" s="68">
        <v>0</v>
      </c>
      <c r="AH16" s="68">
        <v>16</v>
      </c>
      <c r="AI16" s="125">
        <v>0</v>
      </c>
      <c r="AJ16" s="68">
        <v>0</v>
      </c>
      <c r="AK16" s="127">
        <v>0</v>
      </c>
      <c r="AL16" s="68">
        <v>5</v>
      </c>
      <c r="AM16" s="128">
        <v>5</v>
      </c>
      <c r="AN16" s="129">
        <f t="shared" si="0"/>
        <v>294.10000000000002</v>
      </c>
      <c r="AO16" s="135">
        <f t="shared" si="1"/>
        <v>18.381250000000001</v>
      </c>
    </row>
    <row r="17" spans="1:41" x14ac:dyDescent="0.3">
      <c r="A17" s="78" t="s">
        <v>364</v>
      </c>
      <c r="B17" s="50" t="s">
        <v>42</v>
      </c>
      <c r="C17" s="50" t="s">
        <v>11</v>
      </c>
      <c r="D17" s="50">
        <v>7</v>
      </c>
      <c r="E17" s="160"/>
      <c r="F17" s="52" t="s">
        <v>340</v>
      </c>
      <c r="G17" s="68">
        <v>13</v>
      </c>
      <c r="H17" s="94">
        <v>1</v>
      </c>
      <c r="I17" s="68">
        <v>14</v>
      </c>
      <c r="J17" s="68">
        <v>9</v>
      </c>
      <c r="K17" s="94" t="s">
        <v>340</v>
      </c>
      <c r="L17" s="68">
        <v>9</v>
      </c>
      <c r="M17" s="68">
        <v>13</v>
      </c>
      <c r="N17" s="94" t="s">
        <v>340</v>
      </c>
      <c r="O17" s="68">
        <v>13</v>
      </c>
      <c r="P17" s="154">
        <v>1</v>
      </c>
      <c r="Q17" s="153">
        <v>15</v>
      </c>
      <c r="R17" s="153"/>
      <c r="S17" s="125">
        <v>0</v>
      </c>
      <c r="T17" s="68">
        <v>0</v>
      </c>
      <c r="U17" s="68">
        <v>0</v>
      </c>
      <c r="V17" s="68">
        <v>0</v>
      </c>
      <c r="W17" s="68">
        <v>0</v>
      </c>
      <c r="X17" s="68">
        <v>0</v>
      </c>
      <c r="Y17" s="68">
        <v>0</v>
      </c>
      <c r="Z17" s="125">
        <v>179</v>
      </c>
      <c r="AA17" s="68">
        <v>849</v>
      </c>
      <c r="AB17" s="68">
        <v>8</v>
      </c>
      <c r="AC17" s="68">
        <v>47</v>
      </c>
      <c r="AD17" s="68">
        <v>44</v>
      </c>
      <c r="AE17" s="68">
        <v>34</v>
      </c>
      <c r="AF17" s="68">
        <v>324</v>
      </c>
      <c r="AG17" s="68">
        <v>2</v>
      </c>
      <c r="AH17" s="68">
        <v>13</v>
      </c>
      <c r="AI17" s="125">
        <v>0</v>
      </c>
      <c r="AJ17" s="68">
        <v>0</v>
      </c>
      <c r="AK17" s="127">
        <v>0</v>
      </c>
      <c r="AL17" s="68">
        <v>1</v>
      </c>
      <c r="AM17" s="128">
        <v>0</v>
      </c>
      <c r="AN17" s="129">
        <f t="shared" si="0"/>
        <v>177.3</v>
      </c>
      <c r="AO17" s="135">
        <f t="shared" si="1"/>
        <v>11.82</v>
      </c>
    </row>
    <row r="18" spans="1:41" x14ac:dyDescent="0.3">
      <c r="A18" s="78" t="s">
        <v>194</v>
      </c>
      <c r="B18" s="50" t="s">
        <v>43</v>
      </c>
      <c r="C18" s="50" t="s">
        <v>15</v>
      </c>
      <c r="D18" s="50">
        <v>10</v>
      </c>
      <c r="E18" s="160"/>
      <c r="F18" s="52" t="s">
        <v>340</v>
      </c>
      <c r="G18" s="68">
        <v>11</v>
      </c>
      <c r="H18" s="94" t="s">
        <v>340</v>
      </c>
      <c r="I18" s="68">
        <v>11</v>
      </c>
      <c r="J18" s="68">
        <v>10</v>
      </c>
      <c r="K18" s="94" t="s">
        <v>340</v>
      </c>
      <c r="L18" s="68">
        <v>10</v>
      </c>
      <c r="M18" s="68">
        <v>6</v>
      </c>
      <c r="N18" s="94" t="s">
        <v>340</v>
      </c>
      <c r="O18" s="68">
        <v>6</v>
      </c>
      <c r="P18" s="154">
        <v>1</v>
      </c>
      <c r="Q18" s="153">
        <v>15</v>
      </c>
      <c r="R18" s="153"/>
      <c r="S18" s="125">
        <v>0</v>
      </c>
      <c r="T18" s="68">
        <v>0</v>
      </c>
      <c r="U18" s="68">
        <v>0</v>
      </c>
      <c r="V18" s="68">
        <v>0</v>
      </c>
      <c r="W18" s="68">
        <v>0</v>
      </c>
      <c r="X18" s="68">
        <v>0</v>
      </c>
      <c r="Y18" s="68">
        <v>0</v>
      </c>
      <c r="Z18" s="125">
        <v>1</v>
      </c>
      <c r="AA18" s="68">
        <v>1</v>
      </c>
      <c r="AB18" s="68">
        <v>0</v>
      </c>
      <c r="AC18" s="68">
        <v>0</v>
      </c>
      <c r="AD18" s="68">
        <v>163</v>
      </c>
      <c r="AE18" s="68">
        <v>104</v>
      </c>
      <c r="AF18" s="68">
        <v>1593</v>
      </c>
      <c r="AG18" s="68">
        <v>6</v>
      </c>
      <c r="AH18" s="68">
        <v>76</v>
      </c>
      <c r="AI18" s="125">
        <v>0</v>
      </c>
      <c r="AJ18" s="68">
        <v>0</v>
      </c>
      <c r="AK18" s="127">
        <v>0</v>
      </c>
      <c r="AL18" s="68">
        <v>2</v>
      </c>
      <c r="AM18" s="128">
        <v>1</v>
      </c>
      <c r="AN18" s="129">
        <f t="shared" si="0"/>
        <v>193.4</v>
      </c>
      <c r="AO18" s="135">
        <f t="shared" si="1"/>
        <v>12.893333333333334</v>
      </c>
    </row>
    <row r="19" spans="1:41" x14ac:dyDescent="0.3">
      <c r="A19" s="78" t="s">
        <v>183</v>
      </c>
      <c r="B19" s="50" t="s">
        <v>43</v>
      </c>
      <c r="C19" s="50" t="s">
        <v>28</v>
      </c>
      <c r="D19" s="50">
        <v>9</v>
      </c>
      <c r="E19" s="160"/>
      <c r="F19" s="52" t="s">
        <v>340</v>
      </c>
      <c r="G19" s="68">
        <v>15</v>
      </c>
      <c r="H19" s="94" t="s">
        <v>340</v>
      </c>
      <c r="I19" s="68">
        <v>15</v>
      </c>
      <c r="J19" s="68">
        <v>14</v>
      </c>
      <c r="K19" s="94">
        <v>1</v>
      </c>
      <c r="L19" s="68">
        <v>15</v>
      </c>
      <c r="M19" s="68">
        <v>15</v>
      </c>
      <c r="N19" s="94" t="s">
        <v>340</v>
      </c>
      <c r="O19" s="68">
        <v>15</v>
      </c>
      <c r="P19" s="154">
        <v>1</v>
      </c>
      <c r="Q19" s="153">
        <v>13</v>
      </c>
      <c r="R19" s="153"/>
      <c r="S19" s="125">
        <v>0</v>
      </c>
      <c r="T19" s="68">
        <v>0</v>
      </c>
      <c r="U19" s="68">
        <v>0</v>
      </c>
      <c r="V19" s="68">
        <v>0</v>
      </c>
      <c r="W19" s="68">
        <v>0</v>
      </c>
      <c r="X19" s="68">
        <v>0</v>
      </c>
      <c r="Y19" s="68">
        <v>0</v>
      </c>
      <c r="Z19" s="125">
        <v>0</v>
      </c>
      <c r="AA19" s="68">
        <v>0</v>
      </c>
      <c r="AB19" s="68">
        <v>0</v>
      </c>
      <c r="AC19" s="68">
        <v>0</v>
      </c>
      <c r="AD19" s="68">
        <v>128</v>
      </c>
      <c r="AE19" s="68">
        <v>71</v>
      </c>
      <c r="AF19" s="68">
        <v>1077</v>
      </c>
      <c r="AG19" s="68">
        <v>8</v>
      </c>
      <c r="AH19" s="68">
        <v>59</v>
      </c>
      <c r="AI19" s="125">
        <v>0</v>
      </c>
      <c r="AJ19" s="68">
        <v>0</v>
      </c>
      <c r="AK19" s="127">
        <v>0</v>
      </c>
      <c r="AL19" s="68">
        <v>0</v>
      </c>
      <c r="AM19" s="128">
        <v>0</v>
      </c>
      <c r="AN19" s="129">
        <f t="shared" si="0"/>
        <v>155.69999999999999</v>
      </c>
      <c r="AO19" s="135">
        <f t="shared" si="1"/>
        <v>11.976923076923075</v>
      </c>
    </row>
    <row r="20" spans="1:41" x14ac:dyDescent="0.3">
      <c r="A20" s="78" t="s">
        <v>229</v>
      </c>
      <c r="B20" s="50" t="s">
        <v>44</v>
      </c>
      <c r="C20" s="50" t="s">
        <v>12</v>
      </c>
      <c r="D20" s="50">
        <v>10</v>
      </c>
      <c r="E20" s="160"/>
      <c r="F20" s="52" t="s">
        <v>340</v>
      </c>
      <c r="G20" s="68">
        <v>17</v>
      </c>
      <c r="H20" s="94">
        <v>-1</v>
      </c>
      <c r="I20" s="68">
        <v>16</v>
      </c>
      <c r="J20" s="68">
        <v>20</v>
      </c>
      <c r="K20" s="94">
        <v>-1</v>
      </c>
      <c r="L20" s="68">
        <v>19</v>
      </c>
      <c r="M20" s="68">
        <v>27</v>
      </c>
      <c r="N20" s="94" t="s">
        <v>340</v>
      </c>
      <c r="O20" s="68">
        <v>27</v>
      </c>
      <c r="P20" s="154">
        <v>1</v>
      </c>
      <c r="Q20" s="153">
        <v>16</v>
      </c>
      <c r="R20" s="153"/>
      <c r="S20" s="125">
        <v>380</v>
      </c>
      <c r="T20" s="68">
        <v>236</v>
      </c>
      <c r="U20" s="68">
        <v>4761</v>
      </c>
      <c r="V20" s="68">
        <v>40</v>
      </c>
      <c r="W20" s="68">
        <v>16</v>
      </c>
      <c r="X20" s="68">
        <v>27</v>
      </c>
      <c r="Y20" s="68">
        <v>234</v>
      </c>
      <c r="Z20" s="125">
        <v>64</v>
      </c>
      <c r="AA20" s="68">
        <v>273</v>
      </c>
      <c r="AB20" s="68">
        <v>3</v>
      </c>
      <c r="AC20" s="68">
        <v>19</v>
      </c>
      <c r="AD20" s="68">
        <v>0</v>
      </c>
      <c r="AE20" s="68">
        <v>0</v>
      </c>
      <c r="AF20" s="68">
        <v>0</v>
      </c>
      <c r="AG20" s="68">
        <v>0</v>
      </c>
      <c r="AH20" s="68">
        <v>0</v>
      </c>
      <c r="AI20" s="125">
        <v>0</v>
      </c>
      <c r="AJ20" s="68">
        <v>0</v>
      </c>
      <c r="AK20" s="127">
        <v>0</v>
      </c>
      <c r="AL20" s="68">
        <v>13</v>
      </c>
      <c r="AM20" s="128">
        <v>6</v>
      </c>
      <c r="AN20" s="129">
        <f t="shared" si="0"/>
        <v>367.74</v>
      </c>
      <c r="AO20" s="135">
        <f t="shared" si="1"/>
        <v>22.983750000000001</v>
      </c>
    </row>
    <row r="21" spans="1:41" x14ac:dyDescent="0.3">
      <c r="A21" s="78" t="s">
        <v>182</v>
      </c>
      <c r="B21" s="50" t="s">
        <v>42</v>
      </c>
      <c r="C21" s="50" t="s">
        <v>37</v>
      </c>
      <c r="D21" s="50">
        <v>7</v>
      </c>
      <c r="E21" s="160"/>
      <c r="F21" s="52" t="s">
        <v>340</v>
      </c>
      <c r="G21" s="68">
        <v>16</v>
      </c>
      <c r="H21" s="94">
        <v>1</v>
      </c>
      <c r="I21" s="68">
        <v>17</v>
      </c>
      <c r="J21" s="68">
        <v>15</v>
      </c>
      <c r="K21" s="94">
        <v>-1</v>
      </c>
      <c r="L21" s="68">
        <v>14</v>
      </c>
      <c r="M21" s="68">
        <v>9</v>
      </c>
      <c r="N21" s="94">
        <v>-1</v>
      </c>
      <c r="O21" s="68">
        <v>8</v>
      </c>
      <c r="P21" s="154">
        <v>1</v>
      </c>
      <c r="Q21" s="153">
        <v>16</v>
      </c>
      <c r="R21" s="153"/>
      <c r="S21" s="125">
        <v>0</v>
      </c>
      <c r="T21" s="68">
        <v>0</v>
      </c>
      <c r="U21" s="68">
        <v>0</v>
      </c>
      <c r="V21" s="68">
        <v>0</v>
      </c>
      <c r="W21" s="68">
        <v>0</v>
      </c>
      <c r="X21" s="68">
        <v>0</v>
      </c>
      <c r="Y21" s="68">
        <v>0</v>
      </c>
      <c r="Z21" s="125">
        <v>266</v>
      </c>
      <c r="AA21" s="68">
        <v>1038</v>
      </c>
      <c r="AB21" s="68">
        <v>6</v>
      </c>
      <c r="AC21" s="68">
        <v>63</v>
      </c>
      <c r="AD21" s="68">
        <v>130</v>
      </c>
      <c r="AE21" s="68">
        <v>102</v>
      </c>
      <c r="AF21" s="68">
        <v>808</v>
      </c>
      <c r="AG21" s="68">
        <v>4</v>
      </c>
      <c r="AH21" s="68">
        <v>28</v>
      </c>
      <c r="AI21" s="125">
        <v>0</v>
      </c>
      <c r="AJ21" s="68">
        <v>0</v>
      </c>
      <c r="AK21" s="127">
        <v>2</v>
      </c>
      <c r="AL21" s="68">
        <v>2</v>
      </c>
      <c r="AM21" s="128">
        <v>2</v>
      </c>
      <c r="AN21" s="129">
        <f t="shared" si="0"/>
        <v>244.60000000000002</v>
      </c>
      <c r="AO21" s="135">
        <f t="shared" si="1"/>
        <v>15.287500000000001</v>
      </c>
    </row>
    <row r="22" spans="1:41" x14ac:dyDescent="0.3">
      <c r="A22" s="78" t="s">
        <v>178</v>
      </c>
      <c r="B22" s="50" t="s">
        <v>42</v>
      </c>
      <c r="C22" s="50" t="s">
        <v>38</v>
      </c>
      <c r="D22" s="50">
        <v>8</v>
      </c>
      <c r="E22" s="160" t="s">
        <v>457</v>
      </c>
      <c r="F22" s="52" t="s">
        <v>340</v>
      </c>
      <c r="G22" s="68">
        <v>23</v>
      </c>
      <c r="H22" s="94" t="s">
        <v>340</v>
      </c>
      <c r="I22" s="68">
        <v>23</v>
      </c>
      <c r="J22" s="68">
        <v>18</v>
      </c>
      <c r="K22" s="94">
        <v>2</v>
      </c>
      <c r="L22" s="68">
        <v>20</v>
      </c>
      <c r="M22" s="68">
        <v>25</v>
      </c>
      <c r="N22" s="94">
        <v>-2</v>
      </c>
      <c r="O22" s="68">
        <v>23</v>
      </c>
      <c r="P22" s="154">
        <v>1</v>
      </c>
      <c r="Q22" s="153">
        <v>16</v>
      </c>
      <c r="R22" s="153"/>
      <c r="S22" s="125">
        <v>0</v>
      </c>
      <c r="T22" s="68">
        <v>0</v>
      </c>
      <c r="U22" s="68">
        <v>0</v>
      </c>
      <c r="V22" s="68">
        <v>0</v>
      </c>
      <c r="W22" s="68">
        <v>0</v>
      </c>
      <c r="X22" s="68">
        <v>0</v>
      </c>
      <c r="Y22" s="68">
        <v>0</v>
      </c>
      <c r="Z22" s="125">
        <v>312</v>
      </c>
      <c r="AA22" s="68">
        <v>1319</v>
      </c>
      <c r="AB22" s="68">
        <v>5</v>
      </c>
      <c r="AC22" s="68">
        <v>67</v>
      </c>
      <c r="AD22" s="68">
        <v>37</v>
      </c>
      <c r="AE22" s="68">
        <v>28</v>
      </c>
      <c r="AF22" s="68">
        <v>155</v>
      </c>
      <c r="AG22" s="68">
        <v>0</v>
      </c>
      <c r="AH22" s="68">
        <v>10</v>
      </c>
      <c r="AI22" s="125">
        <v>0</v>
      </c>
      <c r="AJ22" s="68">
        <v>0</v>
      </c>
      <c r="AK22" s="127">
        <v>0</v>
      </c>
      <c r="AL22" s="68">
        <v>4</v>
      </c>
      <c r="AM22" s="128">
        <v>3</v>
      </c>
      <c r="AN22" s="129">
        <f t="shared" si="0"/>
        <v>171.4</v>
      </c>
      <c r="AO22" s="135">
        <f t="shared" si="1"/>
        <v>10.7125</v>
      </c>
    </row>
    <row r="23" spans="1:41" x14ac:dyDescent="0.3">
      <c r="A23" s="78" t="s">
        <v>201</v>
      </c>
      <c r="B23" s="50" t="s">
        <v>43</v>
      </c>
      <c r="C23" s="50" t="s">
        <v>31</v>
      </c>
      <c r="D23" s="50">
        <v>7</v>
      </c>
      <c r="E23" s="160" t="s">
        <v>424</v>
      </c>
      <c r="F23" s="52" t="s">
        <v>340</v>
      </c>
      <c r="G23" s="68">
        <v>300</v>
      </c>
      <c r="H23" s="94" t="s">
        <v>340</v>
      </c>
      <c r="I23" s="68">
        <v>300</v>
      </c>
      <c r="J23" s="68">
        <v>300</v>
      </c>
      <c r="K23" s="94" t="s">
        <v>340</v>
      </c>
      <c r="L23" s="68">
        <v>300</v>
      </c>
      <c r="M23" s="68">
        <v>300</v>
      </c>
      <c r="N23" s="94" t="s">
        <v>340</v>
      </c>
      <c r="O23" s="68">
        <v>300</v>
      </c>
      <c r="P23" s="154">
        <v>0</v>
      </c>
      <c r="Q23" s="153">
        <v>16</v>
      </c>
      <c r="R23" s="153"/>
      <c r="S23" s="125">
        <v>0</v>
      </c>
      <c r="T23" s="68">
        <v>0</v>
      </c>
      <c r="U23" s="68">
        <v>0</v>
      </c>
      <c r="V23" s="68">
        <v>0</v>
      </c>
      <c r="W23" s="68">
        <v>0</v>
      </c>
      <c r="X23" s="68">
        <v>0</v>
      </c>
      <c r="Y23" s="68">
        <v>0</v>
      </c>
      <c r="Z23" s="125">
        <v>0</v>
      </c>
      <c r="AA23" s="68">
        <v>0</v>
      </c>
      <c r="AB23" s="68">
        <v>0</v>
      </c>
      <c r="AC23" s="68">
        <v>0</v>
      </c>
      <c r="AD23" s="68">
        <v>151</v>
      </c>
      <c r="AE23" s="68">
        <v>98</v>
      </c>
      <c r="AF23" s="68">
        <v>1519</v>
      </c>
      <c r="AG23" s="68">
        <v>13</v>
      </c>
      <c r="AH23" s="68">
        <v>71</v>
      </c>
      <c r="AI23" s="125">
        <v>0</v>
      </c>
      <c r="AJ23" s="68">
        <v>0</v>
      </c>
      <c r="AK23" s="127">
        <v>0</v>
      </c>
      <c r="AL23" s="68">
        <v>0</v>
      </c>
      <c r="AM23" s="128">
        <v>0</v>
      </c>
      <c r="AN23" s="129">
        <f t="shared" si="0"/>
        <v>229.9</v>
      </c>
      <c r="AO23" s="135">
        <f t="shared" si="1"/>
        <v>14.36875</v>
      </c>
    </row>
    <row r="24" spans="1:41" x14ac:dyDescent="0.3">
      <c r="A24" s="78" t="s">
        <v>200</v>
      </c>
      <c r="B24" s="50" t="s">
        <v>44</v>
      </c>
      <c r="C24" s="50" t="s">
        <v>31</v>
      </c>
      <c r="D24" s="50">
        <v>7</v>
      </c>
      <c r="E24" s="160"/>
      <c r="F24" s="52" t="s">
        <v>340</v>
      </c>
      <c r="G24" s="68">
        <v>21</v>
      </c>
      <c r="H24" s="94">
        <v>-1</v>
      </c>
      <c r="I24" s="68">
        <v>20</v>
      </c>
      <c r="J24" s="68">
        <v>25</v>
      </c>
      <c r="K24" s="94">
        <v>-4</v>
      </c>
      <c r="L24" s="68">
        <v>21</v>
      </c>
      <c r="M24" s="68">
        <v>29</v>
      </c>
      <c r="N24" s="94">
        <v>-1</v>
      </c>
      <c r="O24" s="68">
        <v>28</v>
      </c>
      <c r="P24" s="154">
        <v>1</v>
      </c>
      <c r="Q24" s="153">
        <v>16</v>
      </c>
      <c r="R24" s="153"/>
      <c r="S24" s="125">
        <v>341</v>
      </c>
      <c r="T24" s="68">
        <v>179</v>
      </c>
      <c r="U24" s="68">
        <v>4381</v>
      </c>
      <c r="V24" s="68">
        <v>38</v>
      </c>
      <c r="W24" s="68">
        <v>5</v>
      </c>
      <c r="X24" s="68">
        <v>28</v>
      </c>
      <c r="Y24" s="68">
        <v>219</v>
      </c>
      <c r="Z24" s="125">
        <v>43</v>
      </c>
      <c r="AA24" s="68">
        <v>269</v>
      </c>
      <c r="AB24" s="68">
        <v>2</v>
      </c>
      <c r="AC24" s="68">
        <v>20</v>
      </c>
      <c r="AD24" s="68">
        <v>0</v>
      </c>
      <c r="AE24" s="68">
        <v>0</v>
      </c>
      <c r="AF24" s="68">
        <v>0</v>
      </c>
      <c r="AG24" s="68">
        <v>0</v>
      </c>
      <c r="AH24" s="68">
        <v>0</v>
      </c>
      <c r="AI24" s="125">
        <v>0</v>
      </c>
      <c r="AJ24" s="68">
        <v>0</v>
      </c>
      <c r="AK24" s="127">
        <v>1</v>
      </c>
      <c r="AL24" s="68">
        <v>10</v>
      </c>
      <c r="AM24" s="128">
        <v>2</v>
      </c>
      <c r="AN24" s="129">
        <f t="shared" si="0"/>
        <v>359.14</v>
      </c>
      <c r="AO24" s="135">
        <f t="shared" si="1"/>
        <v>22.446249999999999</v>
      </c>
    </row>
    <row r="25" spans="1:41" x14ac:dyDescent="0.3">
      <c r="A25" s="78" t="s">
        <v>187</v>
      </c>
      <c r="B25" s="50" t="s">
        <v>43</v>
      </c>
      <c r="C25" s="50" t="s">
        <v>14</v>
      </c>
      <c r="D25" s="50">
        <v>7</v>
      </c>
      <c r="E25" s="160"/>
      <c r="F25" s="52" t="s">
        <v>340</v>
      </c>
      <c r="G25" s="68">
        <v>18</v>
      </c>
      <c r="H25" s="94" t="s">
        <v>340</v>
      </c>
      <c r="I25" s="68">
        <v>18</v>
      </c>
      <c r="J25" s="68">
        <v>17</v>
      </c>
      <c r="K25" s="94" t="s">
        <v>340</v>
      </c>
      <c r="L25" s="68">
        <v>17</v>
      </c>
      <c r="M25" s="68">
        <v>14</v>
      </c>
      <c r="N25" s="94" t="s">
        <v>340</v>
      </c>
      <c r="O25" s="68">
        <v>14</v>
      </c>
      <c r="P25" s="154">
        <v>1</v>
      </c>
      <c r="Q25" s="153">
        <v>13</v>
      </c>
      <c r="R25" s="153"/>
      <c r="S25" s="125">
        <v>0</v>
      </c>
      <c r="T25" s="68">
        <v>0</v>
      </c>
      <c r="U25" s="68">
        <v>0</v>
      </c>
      <c r="V25" s="68">
        <v>0</v>
      </c>
      <c r="W25" s="68">
        <v>0</v>
      </c>
      <c r="X25" s="68">
        <v>0</v>
      </c>
      <c r="Y25" s="68">
        <v>0</v>
      </c>
      <c r="Z25" s="125">
        <v>2</v>
      </c>
      <c r="AA25" s="68">
        <v>2</v>
      </c>
      <c r="AB25" s="68">
        <v>0</v>
      </c>
      <c r="AC25" s="68">
        <v>0</v>
      </c>
      <c r="AD25" s="68">
        <v>116</v>
      </c>
      <c r="AE25" s="68">
        <v>69</v>
      </c>
      <c r="AF25" s="68">
        <v>1041</v>
      </c>
      <c r="AG25" s="68">
        <v>6</v>
      </c>
      <c r="AH25" s="68">
        <v>46</v>
      </c>
      <c r="AI25" s="125">
        <v>0</v>
      </c>
      <c r="AJ25" s="68">
        <v>0</v>
      </c>
      <c r="AK25" s="127">
        <v>0</v>
      </c>
      <c r="AL25" s="68">
        <v>3</v>
      </c>
      <c r="AM25" s="128">
        <v>2</v>
      </c>
      <c r="AN25" s="129">
        <f t="shared" si="0"/>
        <v>136.30000000000001</v>
      </c>
      <c r="AO25" s="135">
        <f t="shared" si="1"/>
        <v>10.484615384615385</v>
      </c>
    </row>
    <row r="26" spans="1:41" x14ac:dyDescent="0.3">
      <c r="A26" s="78" t="s">
        <v>365</v>
      </c>
      <c r="B26" s="50" t="s">
        <v>42</v>
      </c>
      <c r="C26" s="50" t="s">
        <v>13</v>
      </c>
      <c r="D26" s="50">
        <v>9</v>
      </c>
      <c r="E26" s="160"/>
      <c r="F26" s="52" t="s">
        <v>340</v>
      </c>
      <c r="G26" s="68">
        <v>19</v>
      </c>
      <c r="H26" s="94" t="s">
        <v>340</v>
      </c>
      <c r="I26" s="68">
        <v>19</v>
      </c>
      <c r="J26" s="68">
        <v>22</v>
      </c>
      <c r="K26" s="94">
        <v>3</v>
      </c>
      <c r="L26" s="68">
        <v>25</v>
      </c>
      <c r="M26" s="68">
        <v>19</v>
      </c>
      <c r="N26" s="94">
        <v>-2</v>
      </c>
      <c r="O26" s="68">
        <v>17</v>
      </c>
      <c r="P26" s="154">
        <v>1</v>
      </c>
      <c r="Q26" s="153">
        <v>16</v>
      </c>
      <c r="R26" s="153"/>
      <c r="S26" s="125">
        <v>0</v>
      </c>
      <c r="T26" s="68">
        <v>0</v>
      </c>
      <c r="U26" s="68">
        <v>0</v>
      </c>
      <c r="V26" s="68">
        <v>0</v>
      </c>
      <c r="W26" s="68">
        <v>0</v>
      </c>
      <c r="X26" s="68">
        <v>0</v>
      </c>
      <c r="Y26" s="68">
        <v>0</v>
      </c>
      <c r="Z26" s="125">
        <v>235</v>
      </c>
      <c r="AA26" s="68">
        <v>1266</v>
      </c>
      <c r="AB26" s="68">
        <v>8</v>
      </c>
      <c r="AC26" s="68">
        <v>56</v>
      </c>
      <c r="AD26" s="68">
        <v>59</v>
      </c>
      <c r="AE26" s="68">
        <v>44</v>
      </c>
      <c r="AF26" s="68">
        <v>263</v>
      </c>
      <c r="AG26" s="68">
        <v>0</v>
      </c>
      <c r="AH26" s="68">
        <v>10</v>
      </c>
      <c r="AI26" s="125">
        <v>0</v>
      </c>
      <c r="AJ26" s="68">
        <v>0</v>
      </c>
      <c r="AK26" s="127">
        <v>1</v>
      </c>
      <c r="AL26" s="68">
        <v>1</v>
      </c>
      <c r="AM26" s="128">
        <v>0</v>
      </c>
      <c r="AN26" s="129">
        <f t="shared" si="0"/>
        <v>202.9</v>
      </c>
      <c r="AO26" s="135">
        <f t="shared" si="1"/>
        <v>12.68125</v>
      </c>
    </row>
    <row r="27" spans="1:41" x14ac:dyDescent="0.3">
      <c r="A27" s="78" t="s">
        <v>197</v>
      </c>
      <c r="B27" s="50" t="s">
        <v>43</v>
      </c>
      <c r="C27" s="50" t="s">
        <v>37</v>
      </c>
      <c r="D27" s="50">
        <v>7</v>
      </c>
      <c r="E27" s="160" t="s">
        <v>425</v>
      </c>
      <c r="F27" s="52" t="s">
        <v>340</v>
      </c>
      <c r="G27" s="68">
        <v>22</v>
      </c>
      <c r="H27" s="94" t="s">
        <v>340</v>
      </c>
      <c r="I27" s="68">
        <v>22</v>
      </c>
      <c r="J27" s="68">
        <v>21</v>
      </c>
      <c r="K27" s="94">
        <v>1</v>
      </c>
      <c r="L27" s="68">
        <v>22</v>
      </c>
      <c r="M27" s="68">
        <v>21</v>
      </c>
      <c r="N27" s="94">
        <v>-2</v>
      </c>
      <c r="O27" s="68">
        <v>19</v>
      </c>
      <c r="P27" s="154">
        <v>1</v>
      </c>
      <c r="Q27" s="153">
        <v>16</v>
      </c>
      <c r="R27" s="153"/>
      <c r="S27" s="125">
        <v>0</v>
      </c>
      <c r="T27" s="68">
        <v>0</v>
      </c>
      <c r="U27" s="68">
        <v>0</v>
      </c>
      <c r="V27" s="68">
        <v>0</v>
      </c>
      <c r="W27" s="68">
        <v>0</v>
      </c>
      <c r="X27" s="68">
        <v>0</v>
      </c>
      <c r="Y27" s="68">
        <v>0</v>
      </c>
      <c r="Z27" s="125">
        <v>6</v>
      </c>
      <c r="AA27" s="68">
        <v>33</v>
      </c>
      <c r="AB27" s="68">
        <v>0</v>
      </c>
      <c r="AC27" s="68">
        <v>1</v>
      </c>
      <c r="AD27" s="68">
        <v>145</v>
      </c>
      <c r="AE27" s="68">
        <v>85</v>
      </c>
      <c r="AF27" s="68">
        <v>1133</v>
      </c>
      <c r="AG27" s="68">
        <v>10</v>
      </c>
      <c r="AH27" s="68">
        <v>60</v>
      </c>
      <c r="AI27" s="125">
        <v>0</v>
      </c>
      <c r="AJ27" s="68">
        <v>0</v>
      </c>
      <c r="AK27" s="127">
        <v>0</v>
      </c>
      <c r="AL27" s="68">
        <v>1</v>
      </c>
      <c r="AM27" s="128">
        <v>0</v>
      </c>
      <c r="AN27" s="129">
        <f t="shared" si="0"/>
        <v>176.6</v>
      </c>
      <c r="AO27" s="135">
        <f t="shared" si="1"/>
        <v>11.0375</v>
      </c>
    </row>
    <row r="28" spans="1:41" x14ac:dyDescent="0.3">
      <c r="A28" s="78" t="s">
        <v>206</v>
      </c>
      <c r="B28" s="50" t="s">
        <v>43</v>
      </c>
      <c r="C28" s="50" t="s">
        <v>31</v>
      </c>
      <c r="D28" s="50">
        <v>7</v>
      </c>
      <c r="E28" s="160"/>
      <c r="F28" s="52" t="s">
        <v>340</v>
      </c>
      <c r="G28" s="68">
        <v>20</v>
      </c>
      <c r="H28" s="94">
        <v>1</v>
      </c>
      <c r="I28" s="68">
        <v>21</v>
      </c>
      <c r="J28" s="68">
        <v>19</v>
      </c>
      <c r="K28" s="94">
        <v>-1</v>
      </c>
      <c r="L28" s="68">
        <v>18</v>
      </c>
      <c r="M28" s="68">
        <v>16</v>
      </c>
      <c r="N28" s="94" t="s">
        <v>340</v>
      </c>
      <c r="O28" s="68">
        <v>16</v>
      </c>
      <c r="P28" s="154">
        <v>1</v>
      </c>
      <c r="Q28" s="153">
        <v>16</v>
      </c>
      <c r="R28" s="153"/>
      <c r="S28" s="125">
        <v>0</v>
      </c>
      <c r="T28" s="68">
        <v>0</v>
      </c>
      <c r="U28" s="68">
        <v>0</v>
      </c>
      <c r="V28" s="68">
        <v>0</v>
      </c>
      <c r="W28" s="68">
        <v>0</v>
      </c>
      <c r="X28" s="68">
        <v>0</v>
      </c>
      <c r="Y28" s="68">
        <v>0</v>
      </c>
      <c r="Z28" s="125">
        <v>11</v>
      </c>
      <c r="AA28" s="68">
        <v>37</v>
      </c>
      <c r="AB28" s="68">
        <v>0</v>
      </c>
      <c r="AC28" s="68">
        <v>1</v>
      </c>
      <c r="AD28" s="68">
        <v>127</v>
      </c>
      <c r="AE28" s="68">
        <v>91</v>
      </c>
      <c r="AF28" s="68">
        <v>1287</v>
      </c>
      <c r="AG28" s="68">
        <v>12</v>
      </c>
      <c r="AH28" s="68">
        <v>71</v>
      </c>
      <c r="AI28" s="125">
        <v>112</v>
      </c>
      <c r="AJ28" s="68">
        <v>0</v>
      </c>
      <c r="AK28" s="127">
        <v>1</v>
      </c>
      <c r="AL28" s="68">
        <v>1</v>
      </c>
      <c r="AM28" s="128">
        <v>2</v>
      </c>
      <c r="AN28" s="129">
        <f t="shared" si="0"/>
        <v>202.39999999999998</v>
      </c>
      <c r="AO28" s="135">
        <f t="shared" si="1"/>
        <v>12.649999999999999</v>
      </c>
    </row>
    <row r="29" spans="1:41" x14ac:dyDescent="0.3">
      <c r="A29" s="78" t="s">
        <v>263</v>
      </c>
      <c r="B29" s="50" t="s">
        <v>43</v>
      </c>
      <c r="C29" s="50" t="s">
        <v>47</v>
      </c>
      <c r="D29" s="50">
        <v>6</v>
      </c>
      <c r="E29" s="160" t="s">
        <v>426</v>
      </c>
      <c r="F29" s="52" t="s">
        <v>340</v>
      </c>
      <c r="G29" s="68">
        <v>25</v>
      </c>
      <c r="H29" s="94">
        <v>-1</v>
      </c>
      <c r="I29" s="68">
        <v>24</v>
      </c>
      <c r="J29" s="68">
        <v>23</v>
      </c>
      <c r="K29" s="94">
        <v>1</v>
      </c>
      <c r="L29" s="68">
        <v>24</v>
      </c>
      <c r="M29" s="68">
        <v>20</v>
      </c>
      <c r="N29" s="94" t="s">
        <v>340</v>
      </c>
      <c r="O29" s="68">
        <v>20</v>
      </c>
      <c r="P29" s="154">
        <v>1</v>
      </c>
      <c r="Q29" s="153">
        <v>15</v>
      </c>
      <c r="R29" s="153"/>
      <c r="S29" s="125">
        <v>0</v>
      </c>
      <c r="T29" s="68">
        <v>0</v>
      </c>
      <c r="U29" s="68">
        <v>0</v>
      </c>
      <c r="V29" s="68">
        <v>0</v>
      </c>
      <c r="W29" s="68">
        <v>0</v>
      </c>
      <c r="X29" s="68">
        <v>0</v>
      </c>
      <c r="Y29" s="68">
        <v>0</v>
      </c>
      <c r="Z29" s="125">
        <v>0</v>
      </c>
      <c r="AA29" s="68">
        <v>0</v>
      </c>
      <c r="AB29" s="68">
        <v>0</v>
      </c>
      <c r="AC29" s="68">
        <v>0</v>
      </c>
      <c r="AD29" s="68">
        <v>123</v>
      </c>
      <c r="AE29" s="68">
        <v>68</v>
      </c>
      <c r="AF29" s="68">
        <v>1051</v>
      </c>
      <c r="AG29" s="68">
        <v>12</v>
      </c>
      <c r="AH29" s="68">
        <v>46</v>
      </c>
      <c r="AI29" s="125">
        <v>0</v>
      </c>
      <c r="AJ29" s="68">
        <v>0</v>
      </c>
      <c r="AK29" s="127">
        <v>0</v>
      </c>
      <c r="AL29" s="68">
        <v>0</v>
      </c>
      <c r="AM29" s="128">
        <v>0</v>
      </c>
      <c r="AN29" s="129">
        <f t="shared" si="0"/>
        <v>177.1</v>
      </c>
      <c r="AO29" s="135">
        <f t="shared" si="1"/>
        <v>11.806666666666667</v>
      </c>
    </row>
    <row r="30" spans="1:41" x14ac:dyDescent="0.3">
      <c r="A30" s="78" t="s">
        <v>366</v>
      </c>
      <c r="B30" s="50" t="s">
        <v>42</v>
      </c>
      <c r="C30" s="50" t="s">
        <v>23</v>
      </c>
      <c r="D30" s="50">
        <v>10</v>
      </c>
      <c r="E30" s="160"/>
      <c r="F30" s="52" t="s">
        <v>340</v>
      </c>
      <c r="G30" s="68">
        <v>34</v>
      </c>
      <c r="H30" s="94">
        <v>-1</v>
      </c>
      <c r="I30" s="68">
        <v>33</v>
      </c>
      <c r="J30" s="68">
        <v>36</v>
      </c>
      <c r="K30" s="94">
        <v>-2</v>
      </c>
      <c r="L30" s="68">
        <v>34</v>
      </c>
      <c r="M30" s="68">
        <v>41</v>
      </c>
      <c r="N30" s="94">
        <v>-4</v>
      </c>
      <c r="O30" s="68">
        <v>37</v>
      </c>
      <c r="P30" s="154">
        <v>0.98</v>
      </c>
      <c r="Q30" s="153" t="s">
        <v>340</v>
      </c>
      <c r="R30" s="153"/>
      <c r="S30" s="125" t="s">
        <v>340</v>
      </c>
      <c r="T30" s="68" t="s">
        <v>340</v>
      </c>
      <c r="U30" s="68" t="s">
        <v>340</v>
      </c>
      <c r="V30" s="68" t="s">
        <v>340</v>
      </c>
      <c r="W30" s="68" t="s">
        <v>340</v>
      </c>
      <c r="X30" s="68" t="s">
        <v>340</v>
      </c>
      <c r="Y30" s="68" t="s">
        <v>340</v>
      </c>
      <c r="Z30" s="125" t="s">
        <v>340</v>
      </c>
      <c r="AA30" s="68" t="s">
        <v>340</v>
      </c>
      <c r="AB30" s="68" t="s">
        <v>340</v>
      </c>
      <c r="AC30" s="68" t="s">
        <v>340</v>
      </c>
      <c r="AD30" s="68" t="s">
        <v>340</v>
      </c>
      <c r="AE30" s="68" t="s">
        <v>340</v>
      </c>
      <c r="AF30" s="68" t="s">
        <v>340</v>
      </c>
      <c r="AG30" s="68" t="s">
        <v>340</v>
      </c>
      <c r="AH30" s="68" t="s">
        <v>340</v>
      </c>
      <c r="AI30" s="125" t="s">
        <v>340</v>
      </c>
      <c r="AJ30" s="68" t="s">
        <v>340</v>
      </c>
      <c r="AK30" s="127" t="s">
        <v>340</v>
      </c>
      <c r="AL30" s="68" t="s">
        <v>340</v>
      </c>
      <c r="AM30" s="128" t="s">
        <v>340</v>
      </c>
      <c r="AN30" s="129">
        <f t="shared" si="0"/>
        <v>0</v>
      </c>
      <c r="AO30" s="135" t="str">
        <f t="shared" si="1"/>
        <v>-</v>
      </c>
    </row>
    <row r="31" spans="1:41" x14ac:dyDescent="0.3">
      <c r="A31" s="78" t="s">
        <v>227</v>
      </c>
      <c r="B31" s="50" t="s">
        <v>43</v>
      </c>
      <c r="C31" s="50" t="s">
        <v>12</v>
      </c>
      <c r="D31" s="50">
        <v>10</v>
      </c>
      <c r="E31" s="160" t="s">
        <v>458</v>
      </c>
      <c r="F31" s="52" t="s">
        <v>340</v>
      </c>
      <c r="G31" s="68">
        <v>26</v>
      </c>
      <c r="H31" s="94">
        <v>-1</v>
      </c>
      <c r="I31" s="68">
        <v>25</v>
      </c>
      <c r="J31" s="68">
        <v>26</v>
      </c>
      <c r="K31" s="94" t="s">
        <v>340</v>
      </c>
      <c r="L31" s="68">
        <v>26</v>
      </c>
      <c r="M31" s="68">
        <v>23</v>
      </c>
      <c r="N31" s="94">
        <v>-1</v>
      </c>
      <c r="O31" s="68">
        <v>22</v>
      </c>
      <c r="P31" s="154">
        <v>1</v>
      </c>
      <c r="Q31" s="153">
        <v>15</v>
      </c>
      <c r="R31" s="153"/>
      <c r="S31" s="125">
        <v>0</v>
      </c>
      <c r="T31" s="68">
        <v>0</v>
      </c>
      <c r="U31" s="68">
        <v>0</v>
      </c>
      <c r="V31" s="68">
        <v>0</v>
      </c>
      <c r="W31" s="68">
        <v>0</v>
      </c>
      <c r="X31" s="68">
        <v>0</v>
      </c>
      <c r="Y31" s="68">
        <v>0</v>
      </c>
      <c r="Z31" s="125">
        <v>2</v>
      </c>
      <c r="AA31" s="68">
        <v>20</v>
      </c>
      <c r="AB31" s="68">
        <v>0</v>
      </c>
      <c r="AC31" s="68">
        <v>1</v>
      </c>
      <c r="AD31" s="68">
        <v>131</v>
      </c>
      <c r="AE31" s="68">
        <v>82</v>
      </c>
      <c r="AF31" s="68">
        <v>1345</v>
      </c>
      <c r="AG31" s="68">
        <v>7</v>
      </c>
      <c r="AH31" s="68">
        <v>63</v>
      </c>
      <c r="AI31" s="125">
        <v>0</v>
      </c>
      <c r="AJ31" s="68">
        <v>0</v>
      </c>
      <c r="AK31" s="127">
        <v>0</v>
      </c>
      <c r="AL31" s="68">
        <v>3</v>
      </c>
      <c r="AM31" s="128">
        <v>1</v>
      </c>
      <c r="AN31" s="129">
        <f t="shared" si="0"/>
        <v>176.5</v>
      </c>
      <c r="AO31" s="135">
        <f t="shared" si="1"/>
        <v>11.766666666666667</v>
      </c>
    </row>
    <row r="32" spans="1:41" x14ac:dyDescent="0.3">
      <c r="A32" s="78" t="s">
        <v>220</v>
      </c>
      <c r="B32" s="50" t="s">
        <v>42</v>
      </c>
      <c r="C32" s="50" t="s">
        <v>12</v>
      </c>
      <c r="D32" s="50">
        <v>10</v>
      </c>
      <c r="E32" s="160"/>
      <c r="F32" s="52" t="s">
        <v>340</v>
      </c>
      <c r="G32" s="68">
        <v>31</v>
      </c>
      <c r="H32" s="94" t="s">
        <v>340</v>
      </c>
      <c r="I32" s="68">
        <v>31</v>
      </c>
      <c r="J32" s="68">
        <v>27</v>
      </c>
      <c r="K32" s="94">
        <v>1</v>
      </c>
      <c r="L32" s="68">
        <v>28</v>
      </c>
      <c r="M32" s="68">
        <v>30</v>
      </c>
      <c r="N32" s="94">
        <v>-1</v>
      </c>
      <c r="O32" s="68">
        <v>29</v>
      </c>
      <c r="P32" s="154">
        <v>0.99</v>
      </c>
      <c r="Q32" s="153">
        <v>16</v>
      </c>
      <c r="R32" s="153"/>
      <c r="S32" s="125">
        <v>0</v>
      </c>
      <c r="T32" s="68">
        <v>0</v>
      </c>
      <c r="U32" s="68">
        <v>0</v>
      </c>
      <c r="V32" s="68">
        <v>0</v>
      </c>
      <c r="W32" s="68">
        <v>0</v>
      </c>
      <c r="X32" s="68">
        <v>0</v>
      </c>
      <c r="Y32" s="68">
        <v>0</v>
      </c>
      <c r="Z32" s="125">
        <v>255</v>
      </c>
      <c r="AA32" s="68">
        <v>1106</v>
      </c>
      <c r="AB32" s="68">
        <v>4</v>
      </c>
      <c r="AC32" s="68">
        <v>53</v>
      </c>
      <c r="AD32" s="68">
        <v>19</v>
      </c>
      <c r="AE32" s="68">
        <v>11</v>
      </c>
      <c r="AF32" s="68">
        <v>111</v>
      </c>
      <c r="AG32" s="68">
        <v>1</v>
      </c>
      <c r="AH32" s="68">
        <v>2</v>
      </c>
      <c r="AI32" s="125">
        <v>0</v>
      </c>
      <c r="AJ32" s="68">
        <v>0</v>
      </c>
      <c r="AK32" s="127">
        <v>0</v>
      </c>
      <c r="AL32" s="68">
        <v>2</v>
      </c>
      <c r="AM32" s="128">
        <v>2</v>
      </c>
      <c r="AN32" s="129">
        <f t="shared" si="0"/>
        <v>147.69999999999999</v>
      </c>
      <c r="AO32" s="135">
        <f t="shared" si="1"/>
        <v>9.2312499999999993</v>
      </c>
    </row>
    <row r="33" spans="1:41" x14ac:dyDescent="0.3">
      <c r="A33" s="78" t="s">
        <v>287</v>
      </c>
      <c r="B33" s="50" t="s">
        <v>42</v>
      </c>
      <c r="C33" s="50" t="s">
        <v>32</v>
      </c>
      <c r="D33" s="50">
        <v>5</v>
      </c>
      <c r="E33" s="160"/>
      <c r="F33" s="52" t="s">
        <v>340</v>
      </c>
      <c r="G33" s="68">
        <v>27</v>
      </c>
      <c r="H33" s="94">
        <v>1</v>
      </c>
      <c r="I33" s="68">
        <v>28</v>
      </c>
      <c r="J33" s="68">
        <v>24</v>
      </c>
      <c r="K33" s="94">
        <v>-1</v>
      </c>
      <c r="L33" s="68">
        <v>23</v>
      </c>
      <c r="M33" s="68">
        <v>24</v>
      </c>
      <c r="N33" s="94" t="s">
        <v>340</v>
      </c>
      <c r="O33" s="68">
        <v>24</v>
      </c>
      <c r="P33" s="154">
        <v>0.99</v>
      </c>
      <c r="Q33" s="153">
        <v>16</v>
      </c>
      <c r="R33" s="153"/>
      <c r="S33" s="125">
        <v>0</v>
      </c>
      <c r="T33" s="68">
        <v>0</v>
      </c>
      <c r="U33" s="68">
        <v>0</v>
      </c>
      <c r="V33" s="68">
        <v>0</v>
      </c>
      <c r="W33" s="68">
        <v>0</v>
      </c>
      <c r="X33" s="68">
        <v>0</v>
      </c>
      <c r="Y33" s="68">
        <v>0</v>
      </c>
      <c r="Z33" s="125">
        <v>216</v>
      </c>
      <c r="AA33" s="68">
        <v>1099</v>
      </c>
      <c r="AB33" s="68">
        <v>8</v>
      </c>
      <c r="AC33" s="68">
        <v>57</v>
      </c>
      <c r="AD33" s="68">
        <v>52</v>
      </c>
      <c r="AE33" s="68">
        <v>38</v>
      </c>
      <c r="AF33" s="68">
        <v>275</v>
      </c>
      <c r="AG33" s="68">
        <v>1</v>
      </c>
      <c r="AH33" s="68">
        <v>10</v>
      </c>
      <c r="AI33" s="125">
        <v>0</v>
      </c>
      <c r="AJ33" s="68">
        <v>0</v>
      </c>
      <c r="AK33" s="127">
        <v>0</v>
      </c>
      <c r="AL33" s="68">
        <v>3</v>
      </c>
      <c r="AM33" s="128">
        <v>3</v>
      </c>
      <c r="AN33" s="129">
        <f t="shared" si="0"/>
        <v>185.4</v>
      </c>
      <c r="AO33" s="135">
        <f t="shared" si="1"/>
        <v>11.5875</v>
      </c>
    </row>
    <row r="34" spans="1:41" x14ac:dyDescent="0.3">
      <c r="A34" s="78" t="s">
        <v>254</v>
      </c>
      <c r="B34" s="50" t="s">
        <v>44</v>
      </c>
      <c r="C34" s="50" t="s">
        <v>39</v>
      </c>
      <c r="D34" s="50">
        <v>9</v>
      </c>
      <c r="E34" s="160"/>
      <c r="F34" s="52" t="s">
        <v>340</v>
      </c>
      <c r="G34" s="68">
        <v>33</v>
      </c>
      <c r="H34" s="94">
        <v>-1</v>
      </c>
      <c r="I34" s="68">
        <v>32</v>
      </c>
      <c r="J34" s="68">
        <v>40</v>
      </c>
      <c r="K34" s="94" t="s">
        <v>340</v>
      </c>
      <c r="L34" s="68">
        <v>40</v>
      </c>
      <c r="M34" s="68">
        <v>48</v>
      </c>
      <c r="N34" s="94">
        <v>-1</v>
      </c>
      <c r="O34" s="68">
        <v>47</v>
      </c>
      <c r="P34" s="154">
        <v>1</v>
      </c>
      <c r="Q34" s="153">
        <v>16</v>
      </c>
      <c r="R34" s="153"/>
      <c r="S34" s="125">
        <v>285</v>
      </c>
      <c r="T34" s="68">
        <v>167</v>
      </c>
      <c r="U34" s="68">
        <v>3475</v>
      </c>
      <c r="V34" s="68">
        <v>20</v>
      </c>
      <c r="W34" s="68">
        <v>7</v>
      </c>
      <c r="X34" s="68">
        <v>42</v>
      </c>
      <c r="Y34" s="68">
        <v>159</v>
      </c>
      <c r="Z34" s="125">
        <v>118</v>
      </c>
      <c r="AA34" s="68">
        <v>849</v>
      </c>
      <c r="AB34" s="68">
        <v>6</v>
      </c>
      <c r="AC34" s="68">
        <v>45</v>
      </c>
      <c r="AD34" s="68">
        <v>1</v>
      </c>
      <c r="AE34" s="68">
        <v>1</v>
      </c>
      <c r="AF34" s="68">
        <v>17</v>
      </c>
      <c r="AG34" s="68">
        <v>0</v>
      </c>
      <c r="AH34" s="68">
        <v>1</v>
      </c>
      <c r="AI34" s="125">
        <v>0</v>
      </c>
      <c r="AJ34" s="68">
        <v>0</v>
      </c>
      <c r="AK34" s="127">
        <v>0</v>
      </c>
      <c r="AL34" s="68">
        <v>11</v>
      </c>
      <c r="AM34" s="128">
        <v>0</v>
      </c>
      <c r="AN34" s="129">
        <f t="shared" si="0"/>
        <v>334.59999999999997</v>
      </c>
      <c r="AO34" s="135">
        <f t="shared" si="1"/>
        <v>20.912499999999998</v>
      </c>
    </row>
    <row r="35" spans="1:41" x14ac:dyDescent="0.3">
      <c r="A35" s="78" t="s">
        <v>184</v>
      </c>
      <c r="B35" s="50" t="s">
        <v>45</v>
      </c>
      <c r="C35" s="50" t="s">
        <v>39</v>
      </c>
      <c r="D35" s="50">
        <v>9</v>
      </c>
      <c r="E35" s="160"/>
      <c r="F35" s="52" t="s">
        <v>340</v>
      </c>
      <c r="G35" s="68">
        <v>35</v>
      </c>
      <c r="H35" s="94" t="s">
        <v>340</v>
      </c>
      <c r="I35" s="68">
        <v>35</v>
      </c>
      <c r="J35" s="68">
        <v>34</v>
      </c>
      <c r="K35" s="94">
        <v>-1</v>
      </c>
      <c r="L35" s="68">
        <v>33</v>
      </c>
      <c r="M35" s="68">
        <v>37</v>
      </c>
      <c r="N35" s="94">
        <v>1</v>
      </c>
      <c r="O35" s="68">
        <v>38</v>
      </c>
      <c r="P35" s="154">
        <v>1</v>
      </c>
      <c r="Q35" s="153">
        <v>16</v>
      </c>
      <c r="R35" s="153"/>
      <c r="S35" s="125">
        <v>0</v>
      </c>
      <c r="T35" s="68">
        <v>0</v>
      </c>
      <c r="U35" s="68">
        <v>0</v>
      </c>
      <c r="V35" s="68">
        <v>0</v>
      </c>
      <c r="W35" s="68">
        <v>0</v>
      </c>
      <c r="X35" s="68">
        <v>0</v>
      </c>
      <c r="Y35" s="68">
        <v>0</v>
      </c>
      <c r="Z35" s="125">
        <v>0</v>
      </c>
      <c r="AA35" s="68">
        <v>0</v>
      </c>
      <c r="AB35" s="68">
        <v>0</v>
      </c>
      <c r="AC35" s="68">
        <v>0</v>
      </c>
      <c r="AD35" s="68">
        <v>125</v>
      </c>
      <c r="AE35" s="68">
        <v>85</v>
      </c>
      <c r="AF35" s="68">
        <v>889</v>
      </c>
      <c r="AG35" s="68">
        <v>10</v>
      </c>
      <c r="AH35" s="68">
        <v>54</v>
      </c>
      <c r="AI35" s="125">
        <v>0</v>
      </c>
      <c r="AJ35" s="68">
        <v>0</v>
      </c>
      <c r="AK35" s="127">
        <v>0</v>
      </c>
      <c r="AL35" s="68">
        <v>2</v>
      </c>
      <c r="AM35" s="128">
        <v>2</v>
      </c>
      <c r="AN35" s="129">
        <f t="shared" si="0"/>
        <v>144.9</v>
      </c>
      <c r="AO35" s="135">
        <f t="shared" si="1"/>
        <v>9.0562500000000004</v>
      </c>
    </row>
    <row r="36" spans="1:41" x14ac:dyDescent="0.3">
      <c r="A36" s="78" t="s">
        <v>367</v>
      </c>
      <c r="B36" s="50" t="s">
        <v>42</v>
      </c>
      <c r="C36" s="50" t="s">
        <v>10</v>
      </c>
      <c r="D36" s="50">
        <v>6</v>
      </c>
      <c r="E36" s="160"/>
      <c r="F36" s="52" t="s">
        <v>340</v>
      </c>
      <c r="G36" s="68">
        <v>29</v>
      </c>
      <c r="H36" s="94" t="s">
        <v>340</v>
      </c>
      <c r="I36" s="68">
        <v>29</v>
      </c>
      <c r="J36" s="68">
        <v>35</v>
      </c>
      <c r="K36" s="94" t="s">
        <v>340</v>
      </c>
      <c r="L36" s="68">
        <v>35</v>
      </c>
      <c r="M36" s="68">
        <v>42</v>
      </c>
      <c r="N36" s="94">
        <v>-3</v>
      </c>
      <c r="O36" s="68">
        <v>39</v>
      </c>
      <c r="P36" s="154">
        <v>0.98</v>
      </c>
      <c r="Q36" s="153">
        <v>15</v>
      </c>
      <c r="R36" s="153"/>
      <c r="S36" s="125">
        <v>0</v>
      </c>
      <c r="T36" s="68">
        <v>0</v>
      </c>
      <c r="U36" s="68">
        <v>0</v>
      </c>
      <c r="V36" s="68">
        <v>0</v>
      </c>
      <c r="W36" s="68">
        <v>0</v>
      </c>
      <c r="X36" s="68">
        <v>0</v>
      </c>
      <c r="Y36" s="68">
        <v>0</v>
      </c>
      <c r="Z36" s="125">
        <v>82</v>
      </c>
      <c r="AA36" s="68">
        <v>424</v>
      </c>
      <c r="AB36" s="68">
        <v>2</v>
      </c>
      <c r="AC36" s="68">
        <v>18</v>
      </c>
      <c r="AD36" s="68">
        <v>23</v>
      </c>
      <c r="AE36" s="68">
        <v>17</v>
      </c>
      <c r="AF36" s="68">
        <v>143</v>
      </c>
      <c r="AG36" s="68">
        <v>0</v>
      </c>
      <c r="AH36" s="68">
        <v>3</v>
      </c>
      <c r="AI36" s="125">
        <v>429</v>
      </c>
      <c r="AJ36" s="68">
        <v>0</v>
      </c>
      <c r="AK36" s="127">
        <v>0</v>
      </c>
      <c r="AL36" s="68">
        <v>1</v>
      </c>
      <c r="AM36" s="128">
        <v>0</v>
      </c>
      <c r="AN36" s="129">
        <f t="shared" si="0"/>
        <v>68.7</v>
      </c>
      <c r="AO36" s="135">
        <f t="shared" si="1"/>
        <v>4.58</v>
      </c>
    </row>
    <row r="37" spans="1:41" x14ac:dyDescent="0.3">
      <c r="A37" s="78" t="s">
        <v>368</v>
      </c>
      <c r="B37" s="50" t="s">
        <v>42</v>
      </c>
      <c r="C37" s="50" t="s">
        <v>33</v>
      </c>
      <c r="D37" s="50">
        <v>6</v>
      </c>
      <c r="E37" s="160"/>
      <c r="F37" s="52" t="s">
        <v>340</v>
      </c>
      <c r="G37" s="68">
        <v>37</v>
      </c>
      <c r="H37" s="94">
        <v>3</v>
      </c>
      <c r="I37" s="68">
        <v>40</v>
      </c>
      <c r="J37" s="68">
        <v>57</v>
      </c>
      <c r="K37" s="94">
        <v>-15</v>
      </c>
      <c r="L37" s="68">
        <v>42</v>
      </c>
      <c r="M37" s="68">
        <v>61</v>
      </c>
      <c r="N37" s="94">
        <v>-8</v>
      </c>
      <c r="O37" s="68">
        <v>53</v>
      </c>
      <c r="P37" s="154">
        <v>0.96</v>
      </c>
      <c r="Q37" s="153">
        <v>16</v>
      </c>
      <c r="R37" s="153"/>
      <c r="S37" s="125">
        <v>0</v>
      </c>
      <c r="T37" s="68">
        <v>0</v>
      </c>
      <c r="U37" s="68">
        <v>0</v>
      </c>
      <c r="V37" s="68">
        <v>0</v>
      </c>
      <c r="W37" s="68">
        <v>0</v>
      </c>
      <c r="X37" s="68">
        <v>0</v>
      </c>
      <c r="Y37" s="68">
        <v>0</v>
      </c>
      <c r="Z37" s="125">
        <v>51</v>
      </c>
      <c r="AA37" s="68">
        <v>343</v>
      </c>
      <c r="AB37" s="68">
        <v>3</v>
      </c>
      <c r="AC37" s="68">
        <v>12</v>
      </c>
      <c r="AD37" s="68">
        <v>5</v>
      </c>
      <c r="AE37" s="68">
        <v>4</v>
      </c>
      <c r="AF37" s="68">
        <v>23</v>
      </c>
      <c r="AG37" s="68">
        <v>0</v>
      </c>
      <c r="AH37" s="68">
        <v>1</v>
      </c>
      <c r="AI37" s="125">
        <v>0</v>
      </c>
      <c r="AJ37" s="68">
        <v>0</v>
      </c>
      <c r="AK37" s="127">
        <v>0</v>
      </c>
      <c r="AL37" s="68">
        <v>2</v>
      </c>
      <c r="AM37" s="128">
        <v>2</v>
      </c>
      <c r="AN37" s="129">
        <f t="shared" si="0"/>
        <v>50.599999999999994</v>
      </c>
      <c r="AO37" s="135">
        <f t="shared" si="1"/>
        <v>3.1624999999999996</v>
      </c>
    </row>
    <row r="38" spans="1:41" x14ac:dyDescent="0.3">
      <c r="A38" s="78" t="s">
        <v>280</v>
      </c>
      <c r="B38" s="50" t="s">
        <v>43</v>
      </c>
      <c r="C38" s="50" t="s">
        <v>22</v>
      </c>
      <c r="D38" s="50">
        <v>9</v>
      </c>
      <c r="E38" s="160"/>
      <c r="F38" s="52" t="s">
        <v>340</v>
      </c>
      <c r="G38" s="68">
        <v>28</v>
      </c>
      <c r="H38" s="94">
        <v>-2</v>
      </c>
      <c r="I38" s="68">
        <v>26</v>
      </c>
      <c r="J38" s="68">
        <v>29</v>
      </c>
      <c r="K38" s="94">
        <v>1</v>
      </c>
      <c r="L38" s="68">
        <v>30</v>
      </c>
      <c r="M38" s="68">
        <v>26</v>
      </c>
      <c r="N38" s="94" t="s">
        <v>340</v>
      </c>
      <c r="O38" s="68">
        <v>26</v>
      </c>
      <c r="P38" s="154">
        <v>1</v>
      </c>
      <c r="Q38" s="153">
        <v>16</v>
      </c>
      <c r="R38" s="153"/>
      <c r="S38" s="125">
        <v>0</v>
      </c>
      <c r="T38" s="68">
        <v>0</v>
      </c>
      <c r="U38" s="68">
        <v>0</v>
      </c>
      <c r="V38" s="68">
        <v>0</v>
      </c>
      <c r="W38" s="68">
        <v>0</v>
      </c>
      <c r="X38" s="68">
        <v>0</v>
      </c>
      <c r="Y38" s="68">
        <v>0</v>
      </c>
      <c r="Z38" s="125">
        <v>0</v>
      </c>
      <c r="AA38" s="68">
        <v>0</v>
      </c>
      <c r="AB38" s="68">
        <v>0</v>
      </c>
      <c r="AC38" s="68">
        <v>0</v>
      </c>
      <c r="AD38" s="68">
        <v>127</v>
      </c>
      <c r="AE38" s="68">
        <v>76</v>
      </c>
      <c r="AF38" s="68">
        <v>1210</v>
      </c>
      <c r="AG38" s="68">
        <v>6</v>
      </c>
      <c r="AH38" s="68">
        <v>57</v>
      </c>
      <c r="AI38" s="125">
        <v>0</v>
      </c>
      <c r="AJ38" s="68">
        <v>0</v>
      </c>
      <c r="AK38" s="127">
        <v>0</v>
      </c>
      <c r="AL38" s="68">
        <v>2</v>
      </c>
      <c r="AM38" s="128">
        <v>1</v>
      </c>
      <c r="AN38" s="129">
        <f t="shared" si="0"/>
        <v>155</v>
      </c>
      <c r="AO38" s="135">
        <f t="shared" si="1"/>
        <v>9.6875</v>
      </c>
    </row>
    <row r="39" spans="1:41" x14ac:dyDescent="0.3">
      <c r="A39" s="78" t="s">
        <v>265</v>
      </c>
      <c r="B39" s="50" t="s">
        <v>43</v>
      </c>
      <c r="C39" s="50" t="s">
        <v>30</v>
      </c>
      <c r="D39" s="50">
        <v>11</v>
      </c>
      <c r="E39" s="160"/>
      <c r="F39" s="52" t="s">
        <v>340</v>
      </c>
      <c r="G39" s="68">
        <v>30</v>
      </c>
      <c r="H39" s="94" t="s">
        <v>340</v>
      </c>
      <c r="I39" s="68">
        <v>30</v>
      </c>
      <c r="J39" s="68">
        <v>30</v>
      </c>
      <c r="K39" s="94">
        <v>1</v>
      </c>
      <c r="L39" s="68">
        <v>31</v>
      </c>
      <c r="M39" s="68">
        <v>22</v>
      </c>
      <c r="N39" s="94">
        <v>3</v>
      </c>
      <c r="O39" s="68">
        <v>25</v>
      </c>
      <c r="P39" s="154">
        <v>1</v>
      </c>
      <c r="Q39" s="153">
        <v>10</v>
      </c>
      <c r="R39" s="153"/>
      <c r="S39" s="125">
        <v>0</v>
      </c>
      <c r="T39" s="68">
        <v>0</v>
      </c>
      <c r="U39" s="68">
        <v>0</v>
      </c>
      <c r="V39" s="68">
        <v>0</v>
      </c>
      <c r="W39" s="68">
        <v>0</v>
      </c>
      <c r="X39" s="68">
        <v>0</v>
      </c>
      <c r="Y39" s="68">
        <v>0</v>
      </c>
      <c r="Z39" s="125">
        <v>7</v>
      </c>
      <c r="AA39" s="68">
        <v>73</v>
      </c>
      <c r="AB39" s="68">
        <v>1</v>
      </c>
      <c r="AC39" s="68">
        <v>4</v>
      </c>
      <c r="AD39" s="68">
        <v>69</v>
      </c>
      <c r="AE39" s="68">
        <v>53</v>
      </c>
      <c r="AF39" s="68">
        <v>550</v>
      </c>
      <c r="AG39" s="68">
        <v>3</v>
      </c>
      <c r="AH39" s="68">
        <v>25</v>
      </c>
      <c r="AI39" s="125">
        <v>47</v>
      </c>
      <c r="AJ39" s="68">
        <v>0</v>
      </c>
      <c r="AK39" s="127">
        <v>0</v>
      </c>
      <c r="AL39" s="68">
        <v>0</v>
      </c>
      <c r="AM39" s="128">
        <v>0</v>
      </c>
      <c r="AN39" s="129">
        <f t="shared" si="0"/>
        <v>86.3</v>
      </c>
      <c r="AO39" s="135">
        <f t="shared" si="1"/>
        <v>8.629999999999999</v>
      </c>
    </row>
    <row r="40" spans="1:41" x14ac:dyDescent="0.3">
      <c r="A40" s="78" t="s">
        <v>293</v>
      </c>
      <c r="B40" s="50" t="s">
        <v>42</v>
      </c>
      <c r="C40" s="50" t="s">
        <v>30</v>
      </c>
      <c r="D40" s="50">
        <v>11</v>
      </c>
      <c r="E40" s="160"/>
      <c r="F40" s="52" t="s">
        <v>340</v>
      </c>
      <c r="G40" s="68">
        <v>32</v>
      </c>
      <c r="H40" s="94">
        <v>2</v>
      </c>
      <c r="I40" s="68">
        <v>34</v>
      </c>
      <c r="J40" s="68">
        <v>28</v>
      </c>
      <c r="K40" s="94">
        <v>-1</v>
      </c>
      <c r="L40" s="68">
        <v>27</v>
      </c>
      <c r="M40" s="68">
        <v>28</v>
      </c>
      <c r="N40" s="94">
        <v>2</v>
      </c>
      <c r="O40" s="68">
        <v>30</v>
      </c>
      <c r="P40" s="154">
        <v>0.98</v>
      </c>
      <c r="Q40" s="153">
        <v>13</v>
      </c>
      <c r="R40" s="153"/>
      <c r="S40" s="125">
        <v>0</v>
      </c>
      <c r="T40" s="68">
        <v>0</v>
      </c>
      <c r="U40" s="68">
        <v>0</v>
      </c>
      <c r="V40" s="68">
        <v>0</v>
      </c>
      <c r="W40" s="68">
        <v>0</v>
      </c>
      <c r="X40" s="68">
        <v>0</v>
      </c>
      <c r="Y40" s="68">
        <v>0</v>
      </c>
      <c r="Z40" s="125">
        <v>226</v>
      </c>
      <c r="AA40" s="68">
        <v>964</v>
      </c>
      <c r="AB40" s="68">
        <v>9</v>
      </c>
      <c r="AC40" s="68">
        <v>47</v>
      </c>
      <c r="AD40" s="68">
        <v>36</v>
      </c>
      <c r="AE40" s="68">
        <v>29</v>
      </c>
      <c r="AF40" s="68">
        <v>145</v>
      </c>
      <c r="AG40" s="68">
        <v>0</v>
      </c>
      <c r="AH40" s="68">
        <v>5</v>
      </c>
      <c r="AI40" s="125">
        <v>0</v>
      </c>
      <c r="AJ40" s="68">
        <v>0</v>
      </c>
      <c r="AK40" s="127">
        <v>0</v>
      </c>
      <c r="AL40" s="68">
        <v>3</v>
      </c>
      <c r="AM40" s="128">
        <v>1</v>
      </c>
      <c r="AN40" s="129">
        <f t="shared" si="0"/>
        <v>162.9</v>
      </c>
      <c r="AO40" s="135">
        <f t="shared" si="1"/>
        <v>12.530769230769231</v>
      </c>
    </row>
    <row r="41" spans="1:41" x14ac:dyDescent="0.3">
      <c r="A41" s="78" t="s">
        <v>198</v>
      </c>
      <c r="B41" s="50" t="s">
        <v>44</v>
      </c>
      <c r="C41" s="50" t="s">
        <v>30</v>
      </c>
      <c r="D41" s="50">
        <v>11</v>
      </c>
      <c r="E41" s="160"/>
      <c r="F41" s="52" t="s">
        <v>340</v>
      </c>
      <c r="G41" s="68">
        <v>36</v>
      </c>
      <c r="H41" s="94">
        <v>2</v>
      </c>
      <c r="I41" s="68">
        <v>38</v>
      </c>
      <c r="J41" s="68">
        <v>51</v>
      </c>
      <c r="K41" s="94" t="s">
        <v>340</v>
      </c>
      <c r="L41" s="68">
        <v>51</v>
      </c>
      <c r="M41" s="68">
        <v>56</v>
      </c>
      <c r="N41" s="94">
        <v>-1</v>
      </c>
      <c r="O41" s="68">
        <v>55</v>
      </c>
      <c r="P41" s="154">
        <v>1</v>
      </c>
      <c r="Q41" s="153">
        <v>16</v>
      </c>
      <c r="R41" s="153"/>
      <c r="S41" s="125">
        <v>456</v>
      </c>
      <c r="T41" s="68">
        <v>203</v>
      </c>
      <c r="U41" s="68">
        <v>4952</v>
      </c>
      <c r="V41" s="68">
        <v>33</v>
      </c>
      <c r="W41" s="68">
        <v>17</v>
      </c>
      <c r="X41" s="68">
        <v>29</v>
      </c>
      <c r="Y41" s="68">
        <v>258</v>
      </c>
      <c r="Z41" s="125">
        <v>27</v>
      </c>
      <c r="AA41" s="68">
        <v>68</v>
      </c>
      <c r="AB41" s="68">
        <v>1</v>
      </c>
      <c r="AC41" s="68">
        <v>6</v>
      </c>
      <c r="AD41" s="68">
        <v>1</v>
      </c>
      <c r="AE41" s="68">
        <v>1</v>
      </c>
      <c r="AF41" s="68">
        <v>1</v>
      </c>
      <c r="AG41" s="68">
        <v>0</v>
      </c>
      <c r="AH41" s="68">
        <v>0</v>
      </c>
      <c r="AI41" s="125">
        <v>0</v>
      </c>
      <c r="AJ41" s="68">
        <v>0</v>
      </c>
      <c r="AK41" s="127">
        <v>0</v>
      </c>
      <c r="AL41" s="68">
        <v>7</v>
      </c>
      <c r="AM41" s="128">
        <v>3</v>
      </c>
      <c r="AN41" s="129">
        <f t="shared" si="0"/>
        <v>319.98000000000008</v>
      </c>
      <c r="AO41" s="135">
        <f t="shared" si="1"/>
        <v>19.998750000000005</v>
      </c>
    </row>
    <row r="42" spans="1:41" x14ac:dyDescent="0.3">
      <c r="A42" s="78" t="s">
        <v>333</v>
      </c>
      <c r="B42" s="50" t="s">
        <v>43</v>
      </c>
      <c r="C42" s="50" t="s">
        <v>35</v>
      </c>
      <c r="D42" s="50">
        <v>8</v>
      </c>
      <c r="E42" s="160"/>
      <c r="F42" s="52" t="s">
        <v>340</v>
      </c>
      <c r="G42" s="68">
        <v>24</v>
      </c>
      <c r="H42" s="94">
        <v>3</v>
      </c>
      <c r="I42" s="68">
        <v>27</v>
      </c>
      <c r="J42" s="68">
        <v>31</v>
      </c>
      <c r="K42" s="94">
        <v>1</v>
      </c>
      <c r="L42" s="68">
        <v>32</v>
      </c>
      <c r="M42" s="68">
        <v>31</v>
      </c>
      <c r="N42" s="94" t="s">
        <v>340</v>
      </c>
      <c r="O42" s="68">
        <v>31</v>
      </c>
      <c r="P42" s="154">
        <v>0.99</v>
      </c>
      <c r="Q42" s="153">
        <v>16</v>
      </c>
      <c r="R42" s="153"/>
      <c r="S42" s="125">
        <v>0</v>
      </c>
      <c r="T42" s="68">
        <v>0</v>
      </c>
      <c r="U42" s="68">
        <v>0</v>
      </c>
      <c r="V42" s="68">
        <v>0</v>
      </c>
      <c r="W42" s="68">
        <v>0</v>
      </c>
      <c r="X42" s="68">
        <v>0</v>
      </c>
      <c r="Y42" s="68">
        <v>0</v>
      </c>
      <c r="Z42" s="125">
        <v>0</v>
      </c>
      <c r="AA42" s="68">
        <v>0</v>
      </c>
      <c r="AB42" s="68">
        <v>0</v>
      </c>
      <c r="AC42" s="68">
        <v>0</v>
      </c>
      <c r="AD42" s="68">
        <v>103</v>
      </c>
      <c r="AE42" s="68">
        <v>67</v>
      </c>
      <c r="AF42" s="68">
        <v>872</v>
      </c>
      <c r="AG42" s="68">
        <v>8</v>
      </c>
      <c r="AH42" s="68">
        <v>42</v>
      </c>
      <c r="AI42" s="125">
        <v>0</v>
      </c>
      <c r="AJ42" s="68">
        <v>0</v>
      </c>
      <c r="AK42" s="127">
        <v>0</v>
      </c>
      <c r="AL42" s="68">
        <v>0</v>
      </c>
      <c r="AM42" s="128">
        <v>0</v>
      </c>
      <c r="AN42" s="129">
        <f t="shared" si="0"/>
        <v>135.19999999999999</v>
      </c>
      <c r="AO42" s="135">
        <f t="shared" si="1"/>
        <v>8.4499999999999993</v>
      </c>
    </row>
    <row r="43" spans="1:41" x14ac:dyDescent="0.3">
      <c r="A43" s="78" t="s">
        <v>213</v>
      </c>
      <c r="B43" s="50" t="s">
        <v>43</v>
      </c>
      <c r="C43" s="50" t="s">
        <v>12</v>
      </c>
      <c r="D43" s="50">
        <v>10</v>
      </c>
      <c r="E43" s="160"/>
      <c r="F43" s="52" t="s">
        <v>340</v>
      </c>
      <c r="G43" s="68">
        <v>38</v>
      </c>
      <c r="H43" s="94">
        <v>-2</v>
      </c>
      <c r="I43" s="68">
        <v>36</v>
      </c>
      <c r="J43" s="68">
        <v>38</v>
      </c>
      <c r="K43" s="94" t="s">
        <v>340</v>
      </c>
      <c r="L43" s="68">
        <v>38</v>
      </c>
      <c r="M43" s="68">
        <v>35</v>
      </c>
      <c r="N43" s="94">
        <v>1</v>
      </c>
      <c r="O43" s="68">
        <v>36</v>
      </c>
      <c r="P43" s="154">
        <v>0.99</v>
      </c>
      <c r="Q43" s="153">
        <v>15</v>
      </c>
      <c r="R43" s="153"/>
      <c r="S43" s="125">
        <v>0</v>
      </c>
      <c r="T43" s="68">
        <v>0</v>
      </c>
      <c r="U43" s="68">
        <v>0</v>
      </c>
      <c r="V43" s="68">
        <v>0</v>
      </c>
      <c r="W43" s="68">
        <v>0</v>
      </c>
      <c r="X43" s="68">
        <v>0</v>
      </c>
      <c r="Y43" s="68">
        <v>0</v>
      </c>
      <c r="Z43" s="125">
        <v>0</v>
      </c>
      <c r="AA43" s="68">
        <v>0</v>
      </c>
      <c r="AB43" s="68">
        <v>0</v>
      </c>
      <c r="AC43" s="68">
        <v>0</v>
      </c>
      <c r="AD43" s="68">
        <v>147</v>
      </c>
      <c r="AE43" s="68">
        <v>85</v>
      </c>
      <c r="AF43" s="68">
        <v>936</v>
      </c>
      <c r="AG43" s="68">
        <v>3</v>
      </c>
      <c r="AH43" s="68">
        <v>49</v>
      </c>
      <c r="AI43" s="125">
        <v>0</v>
      </c>
      <c r="AJ43" s="68">
        <v>0</v>
      </c>
      <c r="AK43" s="127">
        <v>0</v>
      </c>
      <c r="AL43" s="68">
        <v>3</v>
      </c>
      <c r="AM43" s="128">
        <v>3</v>
      </c>
      <c r="AN43" s="129">
        <f t="shared" si="0"/>
        <v>105.6</v>
      </c>
      <c r="AO43" s="135">
        <f t="shared" si="1"/>
        <v>7.04</v>
      </c>
    </row>
    <row r="44" spans="1:41" x14ac:dyDescent="0.3">
      <c r="A44" s="78" t="s">
        <v>288</v>
      </c>
      <c r="B44" s="50" t="s">
        <v>43</v>
      </c>
      <c r="C44" s="50" t="s">
        <v>27</v>
      </c>
      <c r="D44" s="50">
        <v>5</v>
      </c>
      <c r="E44" s="160" t="s">
        <v>424</v>
      </c>
      <c r="F44" s="52" t="s">
        <v>340</v>
      </c>
      <c r="G44" s="68">
        <v>300</v>
      </c>
      <c r="H44" s="94" t="s">
        <v>340</v>
      </c>
      <c r="I44" s="68">
        <v>300</v>
      </c>
      <c r="J44" s="68">
        <v>300</v>
      </c>
      <c r="K44" s="94" t="s">
        <v>340</v>
      </c>
      <c r="L44" s="68">
        <v>300</v>
      </c>
      <c r="M44" s="68">
        <v>300</v>
      </c>
      <c r="N44" s="94" t="s">
        <v>340</v>
      </c>
      <c r="O44" s="68">
        <v>300</v>
      </c>
      <c r="P44" s="154">
        <v>0</v>
      </c>
      <c r="Q44" s="153">
        <v>16</v>
      </c>
      <c r="R44" s="153"/>
      <c r="S44" s="125">
        <v>0</v>
      </c>
      <c r="T44" s="68">
        <v>0</v>
      </c>
      <c r="U44" s="68">
        <v>0</v>
      </c>
      <c r="V44" s="68">
        <v>0</v>
      </c>
      <c r="W44" s="68">
        <v>0</v>
      </c>
      <c r="X44" s="68">
        <v>0</v>
      </c>
      <c r="Y44" s="68">
        <v>0</v>
      </c>
      <c r="Z44" s="125">
        <v>0</v>
      </c>
      <c r="AA44" s="68">
        <v>0</v>
      </c>
      <c r="AB44" s="68">
        <v>0</v>
      </c>
      <c r="AC44" s="68">
        <v>0</v>
      </c>
      <c r="AD44" s="68">
        <v>145</v>
      </c>
      <c r="AE44" s="68">
        <v>73</v>
      </c>
      <c r="AF44" s="68">
        <v>1008</v>
      </c>
      <c r="AG44" s="68">
        <v>9</v>
      </c>
      <c r="AH44" s="68">
        <v>51</v>
      </c>
      <c r="AI44" s="125">
        <v>0</v>
      </c>
      <c r="AJ44" s="68">
        <v>0</v>
      </c>
      <c r="AK44" s="127">
        <v>0</v>
      </c>
      <c r="AL44" s="68">
        <v>1</v>
      </c>
      <c r="AM44" s="128">
        <v>1</v>
      </c>
      <c r="AN44" s="129">
        <f t="shared" si="0"/>
        <v>152.80000000000001</v>
      </c>
      <c r="AO44" s="135">
        <f t="shared" si="1"/>
        <v>9.5500000000000007</v>
      </c>
    </row>
    <row r="45" spans="1:41" x14ac:dyDescent="0.3">
      <c r="A45" s="78" t="s">
        <v>260</v>
      </c>
      <c r="B45" s="50" t="s">
        <v>43</v>
      </c>
      <c r="C45" s="50" t="s">
        <v>11</v>
      </c>
      <c r="D45" s="50">
        <v>7</v>
      </c>
      <c r="E45" s="160" t="s">
        <v>427</v>
      </c>
      <c r="F45" s="52" t="s">
        <v>340</v>
      </c>
      <c r="G45" s="68">
        <v>39</v>
      </c>
      <c r="H45" s="94">
        <v>-2</v>
      </c>
      <c r="I45" s="68">
        <v>37</v>
      </c>
      <c r="J45" s="68">
        <v>33</v>
      </c>
      <c r="K45" s="94">
        <v>3</v>
      </c>
      <c r="L45" s="68">
        <v>36</v>
      </c>
      <c r="M45" s="68">
        <v>34</v>
      </c>
      <c r="N45" s="94">
        <v>1</v>
      </c>
      <c r="O45" s="68">
        <v>35</v>
      </c>
      <c r="P45" s="154">
        <v>1</v>
      </c>
      <c r="Q45" s="153">
        <v>16</v>
      </c>
      <c r="R45" s="153"/>
      <c r="S45" s="125">
        <v>0</v>
      </c>
      <c r="T45" s="68">
        <v>0</v>
      </c>
      <c r="U45" s="68">
        <v>0</v>
      </c>
      <c r="V45" s="68">
        <v>0</v>
      </c>
      <c r="W45" s="68">
        <v>0</v>
      </c>
      <c r="X45" s="68">
        <v>0</v>
      </c>
      <c r="Y45" s="68">
        <v>0</v>
      </c>
      <c r="Z45" s="125">
        <v>8</v>
      </c>
      <c r="AA45" s="68">
        <v>44</v>
      </c>
      <c r="AB45" s="68">
        <v>0</v>
      </c>
      <c r="AC45" s="68">
        <v>3</v>
      </c>
      <c r="AD45" s="68">
        <v>141</v>
      </c>
      <c r="AE45" s="68">
        <v>101</v>
      </c>
      <c r="AF45" s="68">
        <v>1404</v>
      </c>
      <c r="AG45" s="68">
        <v>9</v>
      </c>
      <c r="AH45" s="68">
        <v>69</v>
      </c>
      <c r="AI45" s="125">
        <v>65</v>
      </c>
      <c r="AJ45" s="68">
        <v>0</v>
      </c>
      <c r="AK45" s="127">
        <v>1</v>
      </c>
      <c r="AL45" s="68">
        <v>1</v>
      </c>
      <c r="AM45" s="128">
        <v>0</v>
      </c>
      <c r="AN45" s="129">
        <f t="shared" si="0"/>
        <v>200.8</v>
      </c>
      <c r="AO45" s="135">
        <f t="shared" si="1"/>
        <v>12.55</v>
      </c>
    </row>
    <row r="46" spans="1:41" x14ac:dyDescent="0.3">
      <c r="A46" s="78" t="s">
        <v>275</v>
      </c>
      <c r="B46" s="50" t="s">
        <v>44</v>
      </c>
      <c r="C46" s="50" t="s">
        <v>26</v>
      </c>
      <c r="D46" s="50">
        <v>11</v>
      </c>
      <c r="E46" s="160"/>
      <c r="F46" s="52" t="s">
        <v>340</v>
      </c>
      <c r="G46" s="68">
        <v>43</v>
      </c>
      <c r="H46" s="94">
        <v>-1</v>
      </c>
      <c r="I46" s="68">
        <v>42</v>
      </c>
      <c r="J46" s="68">
        <v>58</v>
      </c>
      <c r="K46" s="94">
        <v>-6</v>
      </c>
      <c r="L46" s="68">
        <v>52</v>
      </c>
      <c r="M46" s="68">
        <v>59</v>
      </c>
      <c r="N46" s="94">
        <v>1</v>
      </c>
      <c r="O46" s="68">
        <v>60</v>
      </c>
      <c r="P46" s="154">
        <v>1</v>
      </c>
      <c r="Q46" s="153">
        <v>16</v>
      </c>
      <c r="R46" s="153"/>
      <c r="S46" s="125">
        <v>408</v>
      </c>
      <c r="T46" s="68">
        <v>200</v>
      </c>
      <c r="U46" s="68">
        <v>4952</v>
      </c>
      <c r="V46" s="68">
        <v>32</v>
      </c>
      <c r="W46" s="68">
        <v>9</v>
      </c>
      <c r="X46" s="68">
        <v>33</v>
      </c>
      <c r="Y46" s="68">
        <v>240</v>
      </c>
      <c r="Z46" s="125">
        <v>33</v>
      </c>
      <c r="AA46" s="68">
        <v>27</v>
      </c>
      <c r="AB46" s="68">
        <v>0</v>
      </c>
      <c r="AC46" s="68">
        <v>5</v>
      </c>
      <c r="AD46" s="68">
        <v>0</v>
      </c>
      <c r="AE46" s="68">
        <v>0</v>
      </c>
      <c r="AF46" s="68">
        <v>-6</v>
      </c>
      <c r="AG46" s="68">
        <v>0</v>
      </c>
      <c r="AH46" s="68">
        <v>0</v>
      </c>
      <c r="AI46" s="125">
        <v>0</v>
      </c>
      <c r="AJ46" s="68">
        <v>0</v>
      </c>
      <c r="AK46" s="127">
        <v>3</v>
      </c>
      <c r="AL46" s="68">
        <v>9</v>
      </c>
      <c r="AM46" s="128">
        <v>5</v>
      </c>
      <c r="AN46" s="129">
        <f t="shared" si="0"/>
        <v>315.18</v>
      </c>
      <c r="AO46" s="135">
        <f t="shared" si="1"/>
        <v>19.69875</v>
      </c>
    </row>
    <row r="47" spans="1:41" x14ac:dyDescent="0.3">
      <c r="A47" s="78" t="s">
        <v>296</v>
      </c>
      <c r="B47" s="50" t="s">
        <v>42</v>
      </c>
      <c r="C47" s="50" t="s">
        <v>21</v>
      </c>
      <c r="D47" s="50">
        <v>10</v>
      </c>
      <c r="E47" s="160"/>
      <c r="F47" s="52" t="s">
        <v>340</v>
      </c>
      <c r="G47" s="68">
        <v>44</v>
      </c>
      <c r="H47" s="94">
        <v>-1</v>
      </c>
      <c r="I47" s="68">
        <v>43</v>
      </c>
      <c r="J47" s="68">
        <v>39</v>
      </c>
      <c r="K47" s="94" t="s">
        <v>340</v>
      </c>
      <c r="L47" s="68">
        <v>39</v>
      </c>
      <c r="M47" s="68">
        <v>53</v>
      </c>
      <c r="N47" s="94">
        <v>3</v>
      </c>
      <c r="O47" s="68">
        <v>56</v>
      </c>
      <c r="P47" s="154">
        <v>0.97</v>
      </c>
      <c r="Q47" s="153">
        <v>14</v>
      </c>
      <c r="R47" s="153"/>
      <c r="S47" s="125">
        <v>0</v>
      </c>
      <c r="T47" s="68">
        <v>0</v>
      </c>
      <c r="U47" s="68">
        <v>0</v>
      </c>
      <c r="V47" s="68">
        <v>0</v>
      </c>
      <c r="W47" s="68">
        <v>0</v>
      </c>
      <c r="X47" s="68">
        <v>0</v>
      </c>
      <c r="Y47" s="68">
        <v>0</v>
      </c>
      <c r="Z47" s="125">
        <v>83</v>
      </c>
      <c r="AA47" s="68">
        <v>333</v>
      </c>
      <c r="AB47" s="68">
        <v>4</v>
      </c>
      <c r="AC47" s="68">
        <v>16</v>
      </c>
      <c r="AD47" s="68">
        <v>16</v>
      </c>
      <c r="AE47" s="68">
        <v>12</v>
      </c>
      <c r="AF47" s="68">
        <v>68</v>
      </c>
      <c r="AG47" s="68">
        <v>0</v>
      </c>
      <c r="AH47" s="68">
        <v>3</v>
      </c>
      <c r="AI47" s="125">
        <v>268</v>
      </c>
      <c r="AJ47" s="68">
        <v>0</v>
      </c>
      <c r="AK47" s="127">
        <v>0</v>
      </c>
      <c r="AL47" s="68">
        <v>1</v>
      </c>
      <c r="AM47" s="128">
        <v>1</v>
      </c>
      <c r="AN47" s="129">
        <f t="shared" si="0"/>
        <v>62.099999999999994</v>
      </c>
      <c r="AO47" s="135">
        <f t="shared" si="1"/>
        <v>4.4357142857142851</v>
      </c>
    </row>
    <row r="48" spans="1:41" x14ac:dyDescent="0.3">
      <c r="A48" s="78" t="s">
        <v>208</v>
      </c>
      <c r="B48" s="50" t="s">
        <v>42</v>
      </c>
      <c r="C48" s="50" t="s">
        <v>16</v>
      </c>
      <c r="D48" s="50">
        <v>9</v>
      </c>
      <c r="E48" s="160"/>
      <c r="F48" s="52" t="s">
        <v>340</v>
      </c>
      <c r="G48" s="68">
        <v>40</v>
      </c>
      <c r="H48" s="94">
        <v>1</v>
      </c>
      <c r="I48" s="68">
        <v>41</v>
      </c>
      <c r="J48" s="68">
        <v>42</v>
      </c>
      <c r="K48" s="94">
        <v>-1</v>
      </c>
      <c r="L48" s="68">
        <v>41</v>
      </c>
      <c r="M48" s="68">
        <v>32</v>
      </c>
      <c r="N48" s="94">
        <v>1</v>
      </c>
      <c r="O48" s="68">
        <v>33</v>
      </c>
      <c r="P48" s="154">
        <v>0.97</v>
      </c>
      <c r="Q48" s="153">
        <v>12</v>
      </c>
      <c r="R48" s="153"/>
      <c r="S48" s="125">
        <v>0</v>
      </c>
      <c r="T48" s="68">
        <v>0</v>
      </c>
      <c r="U48" s="68">
        <v>0</v>
      </c>
      <c r="V48" s="68">
        <v>0</v>
      </c>
      <c r="W48" s="68">
        <v>0</v>
      </c>
      <c r="X48" s="68">
        <v>0</v>
      </c>
      <c r="Y48" s="68">
        <v>0</v>
      </c>
      <c r="Z48" s="125">
        <v>201</v>
      </c>
      <c r="AA48" s="68">
        <v>660</v>
      </c>
      <c r="AB48" s="68">
        <v>3</v>
      </c>
      <c r="AC48" s="68">
        <v>27</v>
      </c>
      <c r="AD48" s="68">
        <v>64</v>
      </c>
      <c r="AE48" s="68">
        <v>46</v>
      </c>
      <c r="AF48" s="68">
        <v>395</v>
      </c>
      <c r="AG48" s="68">
        <v>2</v>
      </c>
      <c r="AH48" s="68">
        <v>19</v>
      </c>
      <c r="AI48" s="125">
        <v>0</v>
      </c>
      <c r="AJ48" s="68">
        <v>0</v>
      </c>
      <c r="AK48" s="127">
        <v>0</v>
      </c>
      <c r="AL48" s="68">
        <v>2</v>
      </c>
      <c r="AM48" s="128">
        <v>2</v>
      </c>
      <c r="AN48" s="129">
        <f t="shared" si="0"/>
        <v>131.5</v>
      </c>
      <c r="AO48" s="135">
        <f t="shared" si="1"/>
        <v>10.958333333333334</v>
      </c>
    </row>
    <row r="49" spans="1:41" x14ac:dyDescent="0.3">
      <c r="A49" s="78" t="s">
        <v>193</v>
      </c>
      <c r="B49" s="50" t="s">
        <v>44</v>
      </c>
      <c r="C49" s="50" t="s">
        <v>11</v>
      </c>
      <c r="D49" s="50">
        <v>7</v>
      </c>
      <c r="E49" s="160"/>
      <c r="F49" s="52" t="s">
        <v>340</v>
      </c>
      <c r="G49" s="68">
        <v>45</v>
      </c>
      <c r="H49" s="94" t="s">
        <v>340</v>
      </c>
      <c r="I49" s="68">
        <v>45</v>
      </c>
      <c r="J49" s="68">
        <v>44</v>
      </c>
      <c r="K49" s="94" t="s">
        <v>340</v>
      </c>
      <c r="L49" s="68">
        <v>44</v>
      </c>
      <c r="M49" s="68">
        <v>58</v>
      </c>
      <c r="N49" s="94">
        <v>1</v>
      </c>
      <c r="O49" s="68">
        <v>59</v>
      </c>
      <c r="P49" s="154">
        <v>1</v>
      </c>
      <c r="Q49" s="153">
        <v>16</v>
      </c>
      <c r="R49" s="153"/>
      <c r="S49" s="125">
        <v>395</v>
      </c>
      <c r="T49" s="68">
        <v>202</v>
      </c>
      <c r="U49" s="68">
        <v>4727</v>
      </c>
      <c r="V49" s="68">
        <v>39</v>
      </c>
      <c r="W49" s="68">
        <v>15</v>
      </c>
      <c r="X49" s="68">
        <v>17</v>
      </c>
      <c r="Y49" s="68">
        <v>225</v>
      </c>
      <c r="Z49" s="125">
        <v>24</v>
      </c>
      <c r="AA49" s="68">
        <v>-24</v>
      </c>
      <c r="AB49" s="68">
        <v>0</v>
      </c>
      <c r="AC49" s="68">
        <v>0</v>
      </c>
      <c r="AD49" s="68">
        <v>0</v>
      </c>
      <c r="AE49" s="68">
        <v>0</v>
      </c>
      <c r="AF49" s="68">
        <v>0</v>
      </c>
      <c r="AG49" s="68">
        <v>0</v>
      </c>
      <c r="AH49" s="68">
        <v>0</v>
      </c>
      <c r="AI49" s="125">
        <v>0</v>
      </c>
      <c r="AJ49" s="68">
        <v>0</v>
      </c>
      <c r="AK49" s="127">
        <v>2</v>
      </c>
      <c r="AL49" s="68">
        <v>5</v>
      </c>
      <c r="AM49" s="128">
        <v>2</v>
      </c>
      <c r="AN49" s="129">
        <f t="shared" si="0"/>
        <v>327.68000000000006</v>
      </c>
      <c r="AO49" s="135">
        <f t="shared" si="1"/>
        <v>20.480000000000004</v>
      </c>
    </row>
    <row r="50" spans="1:41" x14ac:dyDescent="0.3">
      <c r="A50" s="78" t="s">
        <v>203</v>
      </c>
      <c r="B50" s="50" t="s">
        <v>42</v>
      </c>
      <c r="C50" s="50" t="s">
        <v>40</v>
      </c>
      <c r="D50" s="50">
        <v>8</v>
      </c>
      <c r="E50" s="160"/>
      <c r="F50" s="52" t="s">
        <v>340</v>
      </c>
      <c r="G50" s="68">
        <v>42</v>
      </c>
      <c r="H50" s="94">
        <v>-3</v>
      </c>
      <c r="I50" s="68">
        <v>39</v>
      </c>
      <c r="J50" s="68">
        <v>32</v>
      </c>
      <c r="K50" s="94">
        <v>-3</v>
      </c>
      <c r="L50" s="68">
        <v>29</v>
      </c>
      <c r="M50" s="68">
        <v>40</v>
      </c>
      <c r="N50" s="94">
        <v>2</v>
      </c>
      <c r="O50" s="68">
        <v>42</v>
      </c>
      <c r="P50" s="154">
        <v>0.98</v>
      </c>
      <c r="Q50" s="153">
        <v>16</v>
      </c>
      <c r="R50" s="153"/>
      <c r="S50" s="125">
        <v>0</v>
      </c>
      <c r="T50" s="68">
        <v>0</v>
      </c>
      <c r="U50" s="68">
        <v>0</v>
      </c>
      <c r="V50" s="68">
        <v>0</v>
      </c>
      <c r="W50" s="68">
        <v>0</v>
      </c>
      <c r="X50" s="68">
        <v>0</v>
      </c>
      <c r="Y50" s="68">
        <v>0</v>
      </c>
      <c r="Z50" s="125">
        <v>265</v>
      </c>
      <c r="AA50" s="68">
        <v>1074</v>
      </c>
      <c r="AB50" s="68">
        <v>8</v>
      </c>
      <c r="AC50" s="68">
        <v>48</v>
      </c>
      <c r="AD50" s="68">
        <v>26</v>
      </c>
      <c r="AE50" s="68">
        <v>17</v>
      </c>
      <c r="AF50" s="68">
        <v>155</v>
      </c>
      <c r="AG50" s="68">
        <v>0</v>
      </c>
      <c r="AH50" s="68">
        <v>8</v>
      </c>
      <c r="AI50" s="125">
        <v>0</v>
      </c>
      <c r="AJ50" s="68">
        <v>0</v>
      </c>
      <c r="AK50" s="127">
        <v>0</v>
      </c>
      <c r="AL50" s="68">
        <v>2</v>
      </c>
      <c r="AM50" s="128">
        <v>0</v>
      </c>
      <c r="AN50" s="129">
        <f t="shared" si="0"/>
        <v>170.9</v>
      </c>
      <c r="AO50" s="135">
        <f t="shared" si="1"/>
        <v>10.68125</v>
      </c>
    </row>
    <row r="51" spans="1:41" x14ac:dyDescent="0.3">
      <c r="A51" s="78" t="s">
        <v>297</v>
      </c>
      <c r="B51" s="50" t="s">
        <v>42</v>
      </c>
      <c r="C51" s="50" t="s">
        <v>27</v>
      </c>
      <c r="D51" s="50">
        <v>5</v>
      </c>
      <c r="E51" s="160"/>
      <c r="F51" s="52" t="s">
        <v>340</v>
      </c>
      <c r="G51" s="68">
        <v>47</v>
      </c>
      <c r="H51" s="94">
        <v>-1</v>
      </c>
      <c r="I51" s="68">
        <v>46</v>
      </c>
      <c r="J51" s="68">
        <v>37</v>
      </c>
      <c r="K51" s="94" t="s">
        <v>340</v>
      </c>
      <c r="L51" s="68">
        <v>37</v>
      </c>
      <c r="M51" s="68">
        <v>38</v>
      </c>
      <c r="N51" s="94">
        <v>2</v>
      </c>
      <c r="O51" s="68">
        <v>40</v>
      </c>
      <c r="P51" s="154">
        <v>0.96</v>
      </c>
      <c r="Q51" s="153">
        <v>13</v>
      </c>
      <c r="R51" s="153"/>
      <c r="S51" s="125">
        <v>0</v>
      </c>
      <c r="T51" s="68">
        <v>0</v>
      </c>
      <c r="U51" s="68">
        <v>0</v>
      </c>
      <c r="V51" s="68">
        <v>0</v>
      </c>
      <c r="W51" s="68">
        <v>0</v>
      </c>
      <c r="X51" s="68">
        <v>0</v>
      </c>
      <c r="Y51" s="68">
        <v>0</v>
      </c>
      <c r="Z51" s="125">
        <v>175</v>
      </c>
      <c r="AA51" s="68">
        <v>809</v>
      </c>
      <c r="AB51" s="68">
        <v>3</v>
      </c>
      <c r="AC51" s="68">
        <v>42</v>
      </c>
      <c r="AD51" s="68">
        <v>31</v>
      </c>
      <c r="AE51" s="68">
        <v>25</v>
      </c>
      <c r="AF51" s="68">
        <v>181</v>
      </c>
      <c r="AG51" s="68">
        <v>1</v>
      </c>
      <c r="AH51" s="68">
        <v>7</v>
      </c>
      <c r="AI51" s="125">
        <v>0</v>
      </c>
      <c r="AJ51" s="68">
        <v>0</v>
      </c>
      <c r="AK51" s="127">
        <v>0</v>
      </c>
      <c r="AL51" s="68">
        <v>2</v>
      </c>
      <c r="AM51" s="128">
        <v>1</v>
      </c>
      <c r="AN51" s="129">
        <f t="shared" si="0"/>
        <v>121</v>
      </c>
      <c r="AO51" s="135">
        <f t="shared" si="1"/>
        <v>9.3076923076923084</v>
      </c>
    </row>
    <row r="52" spans="1:41" x14ac:dyDescent="0.3">
      <c r="A52" s="78" t="s">
        <v>369</v>
      </c>
      <c r="B52" s="50" t="s">
        <v>42</v>
      </c>
      <c r="C52" s="50" t="s">
        <v>29</v>
      </c>
      <c r="D52" s="50">
        <v>6</v>
      </c>
      <c r="E52" s="160" t="s">
        <v>428</v>
      </c>
      <c r="F52" s="52" t="s">
        <v>340</v>
      </c>
      <c r="G52" s="68">
        <v>66</v>
      </c>
      <c r="H52" s="94">
        <v>1</v>
      </c>
      <c r="I52" s="68">
        <v>67</v>
      </c>
      <c r="J52" s="68">
        <v>62</v>
      </c>
      <c r="K52" s="94">
        <v>-1</v>
      </c>
      <c r="L52" s="68">
        <v>61</v>
      </c>
      <c r="M52" s="68">
        <v>62</v>
      </c>
      <c r="N52" s="94" t="s">
        <v>340</v>
      </c>
      <c r="O52" s="68">
        <v>62</v>
      </c>
      <c r="P52" s="154">
        <v>0.94</v>
      </c>
      <c r="Q52" s="153" t="s">
        <v>340</v>
      </c>
      <c r="R52" s="153"/>
      <c r="S52" s="125" t="s">
        <v>340</v>
      </c>
      <c r="T52" s="68" t="s">
        <v>340</v>
      </c>
      <c r="U52" s="68" t="s">
        <v>340</v>
      </c>
      <c r="V52" s="68" t="s">
        <v>340</v>
      </c>
      <c r="W52" s="68" t="s">
        <v>340</v>
      </c>
      <c r="X52" s="68" t="s">
        <v>340</v>
      </c>
      <c r="Y52" s="68" t="s">
        <v>340</v>
      </c>
      <c r="Z52" s="125" t="s">
        <v>340</v>
      </c>
      <c r="AA52" s="68" t="s">
        <v>340</v>
      </c>
      <c r="AB52" s="68" t="s">
        <v>340</v>
      </c>
      <c r="AC52" s="68" t="s">
        <v>340</v>
      </c>
      <c r="AD52" s="68" t="s">
        <v>340</v>
      </c>
      <c r="AE52" s="68" t="s">
        <v>340</v>
      </c>
      <c r="AF52" s="68" t="s">
        <v>340</v>
      </c>
      <c r="AG52" s="68" t="s">
        <v>340</v>
      </c>
      <c r="AH52" s="68" t="s">
        <v>340</v>
      </c>
      <c r="AI52" s="125" t="s">
        <v>340</v>
      </c>
      <c r="AJ52" s="68" t="s">
        <v>340</v>
      </c>
      <c r="AK52" s="127" t="s">
        <v>340</v>
      </c>
      <c r="AL52" s="68" t="s">
        <v>340</v>
      </c>
      <c r="AM52" s="128" t="s">
        <v>340</v>
      </c>
      <c r="AN52" s="129">
        <f t="shared" si="0"/>
        <v>0</v>
      </c>
      <c r="AO52" s="135" t="str">
        <f t="shared" si="1"/>
        <v>-</v>
      </c>
    </row>
    <row r="53" spans="1:41" x14ac:dyDescent="0.3">
      <c r="A53" s="78" t="s">
        <v>370</v>
      </c>
      <c r="B53" s="50" t="s">
        <v>45</v>
      </c>
      <c r="C53" s="50" t="s">
        <v>34</v>
      </c>
      <c r="D53" s="50">
        <v>9</v>
      </c>
      <c r="E53" s="160" t="s">
        <v>459</v>
      </c>
      <c r="F53" s="52" t="s">
        <v>340</v>
      </c>
      <c r="G53" s="68">
        <v>49</v>
      </c>
      <c r="H53" s="94">
        <v>2</v>
      </c>
      <c r="I53" s="68">
        <v>51</v>
      </c>
      <c r="J53" s="68">
        <v>48</v>
      </c>
      <c r="K53" s="94">
        <v>-2</v>
      </c>
      <c r="L53" s="68">
        <v>46</v>
      </c>
      <c r="M53" s="68">
        <v>54</v>
      </c>
      <c r="N53" s="94">
        <v>3</v>
      </c>
      <c r="O53" s="68">
        <v>57</v>
      </c>
      <c r="P53" s="154">
        <v>0.99</v>
      </c>
      <c r="Q53" s="153">
        <v>16</v>
      </c>
      <c r="R53" s="153"/>
      <c r="S53" s="125">
        <v>0</v>
      </c>
      <c r="T53" s="68">
        <v>0</v>
      </c>
      <c r="U53" s="68">
        <v>0</v>
      </c>
      <c r="V53" s="68">
        <v>0</v>
      </c>
      <c r="W53" s="68">
        <v>0</v>
      </c>
      <c r="X53" s="68">
        <v>0</v>
      </c>
      <c r="Y53" s="68">
        <v>0</v>
      </c>
      <c r="Z53" s="125">
        <v>0</v>
      </c>
      <c r="AA53" s="68">
        <v>0</v>
      </c>
      <c r="AB53" s="68">
        <v>0</v>
      </c>
      <c r="AC53" s="68">
        <v>0</v>
      </c>
      <c r="AD53" s="68">
        <v>87</v>
      </c>
      <c r="AE53" s="68">
        <v>67</v>
      </c>
      <c r="AF53" s="68">
        <v>862</v>
      </c>
      <c r="AG53" s="68">
        <v>5</v>
      </c>
      <c r="AH53" s="68">
        <v>45</v>
      </c>
      <c r="AI53" s="125">
        <v>0</v>
      </c>
      <c r="AJ53" s="68">
        <v>0</v>
      </c>
      <c r="AK53" s="127">
        <v>0</v>
      </c>
      <c r="AL53" s="68">
        <v>4</v>
      </c>
      <c r="AM53" s="128">
        <v>3</v>
      </c>
      <c r="AN53" s="129">
        <f t="shared" si="0"/>
        <v>110.2</v>
      </c>
      <c r="AO53" s="135">
        <f t="shared" si="1"/>
        <v>6.8875000000000002</v>
      </c>
    </row>
    <row r="54" spans="1:41" x14ac:dyDescent="0.3">
      <c r="A54" s="78" t="s">
        <v>210</v>
      </c>
      <c r="B54" s="50" t="s">
        <v>42</v>
      </c>
      <c r="C54" s="50" t="s">
        <v>30</v>
      </c>
      <c r="D54" s="50">
        <v>11</v>
      </c>
      <c r="E54" s="160" t="s">
        <v>429</v>
      </c>
      <c r="F54" s="52" t="s">
        <v>340</v>
      </c>
      <c r="G54" s="68">
        <v>61</v>
      </c>
      <c r="H54" s="94">
        <v>-2</v>
      </c>
      <c r="I54" s="68">
        <v>59</v>
      </c>
      <c r="J54" s="68">
        <v>65</v>
      </c>
      <c r="K54" s="94">
        <v>-11</v>
      </c>
      <c r="L54" s="68">
        <v>54</v>
      </c>
      <c r="M54" s="68">
        <v>36</v>
      </c>
      <c r="N54" s="94">
        <v>-2</v>
      </c>
      <c r="O54" s="68">
        <v>34</v>
      </c>
      <c r="P54" s="154">
        <v>0.92</v>
      </c>
      <c r="Q54" s="153">
        <v>9</v>
      </c>
      <c r="R54" s="153"/>
      <c r="S54" s="125">
        <v>0</v>
      </c>
      <c r="T54" s="68">
        <v>0</v>
      </c>
      <c r="U54" s="68">
        <v>0</v>
      </c>
      <c r="V54" s="68">
        <v>0</v>
      </c>
      <c r="W54" s="68">
        <v>0</v>
      </c>
      <c r="X54" s="68">
        <v>0</v>
      </c>
      <c r="Y54" s="68">
        <v>0</v>
      </c>
      <c r="Z54" s="125">
        <v>78</v>
      </c>
      <c r="AA54" s="68">
        <v>300</v>
      </c>
      <c r="AB54" s="68">
        <v>0</v>
      </c>
      <c r="AC54" s="68">
        <v>12</v>
      </c>
      <c r="AD54" s="68">
        <v>22</v>
      </c>
      <c r="AE54" s="68">
        <v>19</v>
      </c>
      <c r="AF54" s="68">
        <v>125</v>
      </c>
      <c r="AG54" s="68">
        <v>1</v>
      </c>
      <c r="AH54" s="68">
        <v>6</v>
      </c>
      <c r="AI54" s="125">
        <v>306</v>
      </c>
      <c r="AJ54" s="68">
        <v>1</v>
      </c>
      <c r="AK54" s="127">
        <v>0</v>
      </c>
      <c r="AL54" s="68">
        <v>3</v>
      </c>
      <c r="AM54" s="128">
        <v>1</v>
      </c>
      <c r="AN54" s="129">
        <f t="shared" si="0"/>
        <v>52.5</v>
      </c>
      <c r="AO54" s="135">
        <f t="shared" si="1"/>
        <v>5.833333333333333</v>
      </c>
    </row>
    <row r="55" spans="1:41" x14ac:dyDescent="0.3">
      <c r="A55" s="78" t="s">
        <v>371</v>
      </c>
      <c r="B55" s="50" t="s">
        <v>42</v>
      </c>
      <c r="C55" s="50" t="s">
        <v>20</v>
      </c>
      <c r="D55" s="50">
        <v>8</v>
      </c>
      <c r="E55" s="160" t="s">
        <v>430</v>
      </c>
      <c r="F55" s="52" t="s">
        <v>340</v>
      </c>
      <c r="G55" s="68">
        <v>56</v>
      </c>
      <c r="H55" s="94">
        <v>-3</v>
      </c>
      <c r="I55" s="68">
        <v>53</v>
      </c>
      <c r="J55" s="68">
        <v>45</v>
      </c>
      <c r="K55" s="94">
        <v>4</v>
      </c>
      <c r="L55" s="68">
        <v>49</v>
      </c>
      <c r="M55" s="68">
        <v>55</v>
      </c>
      <c r="N55" s="94">
        <v>3</v>
      </c>
      <c r="O55" s="68">
        <v>58</v>
      </c>
      <c r="P55" s="154">
        <v>0.94</v>
      </c>
      <c r="Q55" s="153" t="s">
        <v>340</v>
      </c>
      <c r="R55" s="153"/>
      <c r="S55" s="125" t="s">
        <v>340</v>
      </c>
      <c r="T55" s="68" t="s">
        <v>340</v>
      </c>
      <c r="U55" s="68" t="s">
        <v>340</v>
      </c>
      <c r="V55" s="68" t="s">
        <v>340</v>
      </c>
      <c r="W55" s="68" t="s">
        <v>340</v>
      </c>
      <c r="X55" s="68" t="s">
        <v>340</v>
      </c>
      <c r="Y55" s="68" t="s">
        <v>340</v>
      </c>
      <c r="Z55" s="125" t="s">
        <v>340</v>
      </c>
      <c r="AA55" s="68" t="s">
        <v>340</v>
      </c>
      <c r="AB55" s="68" t="s">
        <v>340</v>
      </c>
      <c r="AC55" s="68" t="s">
        <v>340</v>
      </c>
      <c r="AD55" s="68" t="s">
        <v>340</v>
      </c>
      <c r="AE55" s="68" t="s">
        <v>340</v>
      </c>
      <c r="AF55" s="68" t="s">
        <v>340</v>
      </c>
      <c r="AG55" s="68" t="s">
        <v>340</v>
      </c>
      <c r="AH55" s="68" t="s">
        <v>340</v>
      </c>
      <c r="AI55" s="125" t="s">
        <v>340</v>
      </c>
      <c r="AJ55" s="68" t="s">
        <v>340</v>
      </c>
      <c r="AK55" s="127" t="s">
        <v>340</v>
      </c>
      <c r="AL55" s="68" t="s">
        <v>340</v>
      </c>
      <c r="AM55" s="128" t="s">
        <v>340</v>
      </c>
      <c r="AN55" s="129">
        <f t="shared" si="0"/>
        <v>0</v>
      </c>
      <c r="AO55" s="135" t="str">
        <f t="shared" si="1"/>
        <v>-</v>
      </c>
    </row>
    <row r="56" spans="1:41" x14ac:dyDescent="0.3">
      <c r="A56" s="78" t="s">
        <v>250</v>
      </c>
      <c r="B56" s="50" t="s">
        <v>45</v>
      </c>
      <c r="C56" s="50" t="s">
        <v>27</v>
      </c>
      <c r="D56" s="50">
        <v>5</v>
      </c>
      <c r="E56" s="160"/>
      <c r="F56" s="52" t="s">
        <v>340</v>
      </c>
      <c r="G56" s="68">
        <v>48</v>
      </c>
      <c r="H56" s="94" t="s">
        <v>340</v>
      </c>
      <c r="I56" s="68">
        <v>48</v>
      </c>
      <c r="J56" s="68">
        <v>47</v>
      </c>
      <c r="K56" s="94">
        <v>1</v>
      </c>
      <c r="L56" s="68">
        <v>48</v>
      </c>
      <c r="M56" s="68">
        <v>45</v>
      </c>
      <c r="N56" s="94">
        <v>3</v>
      </c>
      <c r="O56" s="68">
        <v>48</v>
      </c>
      <c r="P56" s="154">
        <v>1</v>
      </c>
      <c r="Q56" s="153">
        <v>16</v>
      </c>
      <c r="R56" s="153"/>
      <c r="S56" s="125">
        <v>0</v>
      </c>
      <c r="T56" s="68">
        <v>0</v>
      </c>
      <c r="U56" s="68">
        <v>0</v>
      </c>
      <c r="V56" s="68">
        <v>0</v>
      </c>
      <c r="W56" s="68">
        <v>0</v>
      </c>
      <c r="X56" s="68">
        <v>0</v>
      </c>
      <c r="Y56" s="68">
        <v>0</v>
      </c>
      <c r="Z56" s="125">
        <v>0</v>
      </c>
      <c r="AA56" s="68">
        <v>0</v>
      </c>
      <c r="AB56" s="68">
        <v>0</v>
      </c>
      <c r="AC56" s="68">
        <v>0</v>
      </c>
      <c r="AD56" s="68">
        <v>123</v>
      </c>
      <c r="AE56" s="68">
        <v>84</v>
      </c>
      <c r="AF56" s="68">
        <v>1008</v>
      </c>
      <c r="AG56" s="68">
        <v>6</v>
      </c>
      <c r="AH56" s="68">
        <v>56</v>
      </c>
      <c r="AI56" s="125">
        <v>0</v>
      </c>
      <c r="AJ56" s="68">
        <v>0</v>
      </c>
      <c r="AK56" s="127">
        <v>0</v>
      </c>
      <c r="AL56" s="68">
        <v>1</v>
      </c>
      <c r="AM56" s="128">
        <v>0</v>
      </c>
      <c r="AN56" s="129">
        <f t="shared" si="0"/>
        <v>136.80000000000001</v>
      </c>
      <c r="AO56" s="135">
        <f t="shared" si="1"/>
        <v>8.5500000000000007</v>
      </c>
    </row>
    <row r="57" spans="1:41" x14ac:dyDescent="0.3">
      <c r="A57" s="78" t="s">
        <v>245</v>
      </c>
      <c r="B57" s="50" t="s">
        <v>44</v>
      </c>
      <c r="C57" s="50" t="s">
        <v>33</v>
      </c>
      <c r="D57" s="50">
        <v>6</v>
      </c>
      <c r="E57" s="160"/>
      <c r="F57" s="52" t="s">
        <v>340</v>
      </c>
      <c r="G57" s="68">
        <v>58</v>
      </c>
      <c r="H57" s="94">
        <v>-1</v>
      </c>
      <c r="I57" s="68">
        <v>57</v>
      </c>
      <c r="J57" s="68">
        <v>67</v>
      </c>
      <c r="K57" s="94" t="s">
        <v>340</v>
      </c>
      <c r="L57" s="68">
        <v>67</v>
      </c>
      <c r="M57" s="68">
        <v>76</v>
      </c>
      <c r="N57" s="94">
        <v>-4</v>
      </c>
      <c r="O57" s="68">
        <v>72</v>
      </c>
      <c r="P57" s="154">
        <v>0.99</v>
      </c>
      <c r="Q57" s="153">
        <v>15</v>
      </c>
      <c r="R57" s="153"/>
      <c r="S57" s="125">
        <v>304</v>
      </c>
      <c r="T57" s="68">
        <v>131</v>
      </c>
      <c r="U57" s="68">
        <v>3705</v>
      </c>
      <c r="V57" s="68">
        <v>34</v>
      </c>
      <c r="W57" s="68">
        <v>9</v>
      </c>
      <c r="X57" s="68">
        <v>29</v>
      </c>
      <c r="Y57" s="68">
        <v>189</v>
      </c>
      <c r="Z57" s="125">
        <v>26</v>
      </c>
      <c r="AA57" s="68">
        <v>61</v>
      </c>
      <c r="AB57" s="68">
        <v>0</v>
      </c>
      <c r="AC57" s="68">
        <v>4</v>
      </c>
      <c r="AD57" s="68">
        <v>0</v>
      </c>
      <c r="AE57" s="68">
        <v>0</v>
      </c>
      <c r="AF57" s="68">
        <v>0</v>
      </c>
      <c r="AG57" s="68">
        <v>0</v>
      </c>
      <c r="AH57" s="68">
        <v>0</v>
      </c>
      <c r="AI57" s="125">
        <v>0</v>
      </c>
      <c r="AJ57" s="68">
        <v>0</v>
      </c>
      <c r="AK57" s="127">
        <v>0</v>
      </c>
      <c r="AL57" s="68">
        <v>6</v>
      </c>
      <c r="AM57" s="128">
        <v>3</v>
      </c>
      <c r="AN57" s="129">
        <f t="shared" si="0"/>
        <v>275.3</v>
      </c>
      <c r="AO57" s="135">
        <f t="shared" si="1"/>
        <v>18.353333333333335</v>
      </c>
    </row>
    <row r="58" spans="1:41" x14ac:dyDescent="0.3">
      <c r="A58" s="78" t="s">
        <v>223</v>
      </c>
      <c r="B58" s="50" t="s">
        <v>43</v>
      </c>
      <c r="C58" s="50" t="s">
        <v>40</v>
      </c>
      <c r="D58" s="50">
        <v>8</v>
      </c>
      <c r="E58" s="160" t="s">
        <v>431</v>
      </c>
      <c r="F58" s="52" t="s">
        <v>340</v>
      </c>
      <c r="G58" s="68">
        <v>51</v>
      </c>
      <c r="H58" s="94">
        <v>-1</v>
      </c>
      <c r="I58" s="68">
        <v>50</v>
      </c>
      <c r="J58" s="68">
        <v>53</v>
      </c>
      <c r="K58" s="94">
        <v>-3</v>
      </c>
      <c r="L58" s="68">
        <v>50</v>
      </c>
      <c r="M58" s="68">
        <v>69</v>
      </c>
      <c r="N58" s="94">
        <v>-3</v>
      </c>
      <c r="O58" s="68">
        <v>66</v>
      </c>
      <c r="P58" s="154">
        <v>0.98</v>
      </c>
      <c r="Q58" s="153">
        <v>15</v>
      </c>
      <c r="R58" s="153"/>
      <c r="S58" s="125">
        <v>0</v>
      </c>
      <c r="T58" s="68">
        <v>0</v>
      </c>
      <c r="U58" s="68">
        <v>0</v>
      </c>
      <c r="V58" s="68">
        <v>0</v>
      </c>
      <c r="W58" s="68">
        <v>0</v>
      </c>
      <c r="X58" s="68">
        <v>0</v>
      </c>
      <c r="Y58" s="68">
        <v>0</v>
      </c>
      <c r="Z58" s="125">
        <v>4</v>
      </c>
      <c r="AA58" s="68">
        <v>7</v>
      </c>
      <c r="AB58" s="68">
        <v>0</v>
      </c>
      <c r="AC58" s="68">
        <v>1</v>
      </c>
      <c r="AD58" s="68">
        <v>95</v>
      </c>
      <c r="AE58" s="68">
        <v>56</v>
      </c>
      <c r="AF58" s="68">
        <v>1169</v>
      </c>
      <c r="AG58" s="68">
        <v>6</v>
      </c>
      <c r="AH58" s="68">
        <v>35</v>
      </c>
      <c r="AI58" s="125">
        <v>0</v>
      </c>
      <c r="AJ58" s="68">
        <v>0</v>
      </c>
      <c r="AK58" s="127">
        <v>0</v>
      </c>
      <c r="AL58" s="68">
        <v>0</v>
      </c>
      <c r="AM58" s="128">
        <v>0</v>
      </c>
      <c r="AN58" s="129">
        <f t="shared" si="0"/>
        <v>153.60000000000002</v>
      </c>
      <c r="AO58" s="135">
        <f t="shared" si="1"/>
        <v>10.240000000000002</v>
      </c>
    </row>
    <row r="59" spans="1:41" x14ac:dyDescent="0.3">
      <c r="A59" s="78" t="s">
        <v>233</v>
      </c>
      <c r="B59" s="50" t="s">
        <v>44</v>
      </c>
      <c r="C59" s="50" t="s">
        <v>15</v>
      </c>
      <c r="D59" s="50">
        <v>10</v>
      </c>
      <c r="E59" s="160"/>
      <c r="F59" s="52" t="s">
        <v>340</v>
      </c>
      <c r="G59" s="68">
        <v>54</v>
      </c>
      <c r="H59" s="94" t="s">
        <v>340</v>
      </c>
      <c r="I59" s="68">
        <v>54</v>
      </c>
      <c r="J59" s="68">
        <v>66</v>
      </c>
      <c r="K59" s="94">
        <v>-3</v>
      </c>
      <c r="L59" s="68">
        <v>63</v>
      </c>
      <c r="M59" s="68">
        <v>68</v>
      </c>
      <c r="N59" s="94">
        <v>-4</v>
      </c>
      <c r="O59" s="68">
        <v>64</v>
      </c>
      <c r="P59" s="154">
        <v>0.99</v>
      </c>
      <c r="Q59" s="153">
        <v>16</v>
      </c>
      <c r="R59" s="153"/>
      <c r="S59" s="125">
        <v>415</v>
      </c>
      <c r="T59" s="68">
        <v>213</v>
      </c>
      <c r="U59" s="68">
        <v>4694</v>
      </c>
      <c r="V59" s="68">
        <v>28</v>
      </c>
      <c r="W59" s="68">
        <v>14</v>
      </c>
      <c r="X59" s="68">
        <v>31</v>
      </c>
      <c r="Y59" s="68">
        <v>230</v>
      </c>
      <c r="Z59" s="125">
        <v>29</v>
      </c>
      <c r="AA59" s="68">
        <v>145</v>
      </c>
      <c r="AB59" s="68">
        <v>0</v>
      </c>
      <c r="AC59" s="68">
        <v>10</v>
      </c>
      <c r="AD59" s="68">
        <v>0</v>
      </c>
      <c r="AE59" s="68">
        <v>0</v>
      </c>
      <c r="AF59" s="68">
        <v>0</v>
      </c>
      <c r="AG59" s="68">
        <v>0</v>
      </c>
      <c r="AH59" s="68">
        <v>0</v>
      </c>
      <c r="AI59" s="125">
        <v>0</v>
      </c>
      <c r="AJ59" s="68">
        <v>0</v>
      </c>
      <c r="AK59" s="127">
        <v>1</v>
      </c>
      <c r="AL59" s="68">
        <v>5</v>
      </c>
      <c r="AM59" s="128">
        <v>2</v>
      </c>
      <c r="AN59" s="129">
        <f t="shared" si="0"/>
        <v>298.26</v>
      </c>
      <c r="AO59" s="135">
        <f t="shared" si="1"/>
        <v>18.641249999999999</v>
      </c>
    </row>
    <row r="60" spans="1:41" x14ac:dyDescent="0.3">
      <c r="A60" s="78" t="s">
        <v>190</v>
      </c>
      <c r="B60" s="50" t="s">
        <v>43</v>
      </c>
      <c r="C60" s="50" t="s">
        <v>24</v>
      </c>
      <c r="D60" s="50">
        <v>5</v>
      </c>
      <c r="E60" s="160"/>
      <c r="F60" s="52" t="s">
        <v>340</v>
      </c>
      <c r="G60" s="68">
        <v>50</v>
      </c>
      <c r="H60" s="94">
        <v>6</v>
      </c>
      <c r="I60" s="68">
        <v>56</v>
      </c>
      <c r="J60" s="68">
        <v>46</v>
      </c>
      <c r="K60" s="94">
        <v>-1</v>
      </c>
      <c r="L60" s="68">
        <v>45</v>
      </c>
      <c r="M60" s="68">
        <v>44</v>
      </c>
      <c r="N60" s="94" t="s">
        <v>340</v>
      </c>
      <c r="O60" s="68">
        <v>44</v>
      </c>
      <c r="P60" s="154">
        <v>0.98</v>
      </c>
      <c r="Q60" s="153">
        <v>13</v>
      </c>
      <c r="R60" s="153"/>
      <c r="S60" s="125">
        <v>0</v>
      </c>
      <c r="T60" s="68">
        <v>0</v>
      </c>
      <c r="U60" s="68">
        <v>0</v>
      </c>
      <c r="V60" s="68">
        <v>0</v>
      </c>
      <c r="W60" s="68">
        <v>0</v>
      </c>
      <c r="X60" s="68">
        <v>0</v>
      </c>
      <c r="Y60" s="68">
        <v>0</v>
      </c>
      <c r="Z60" s="125">
        <v>0</v>
      </c>
      <c r="AA60" s="68">
        <v>0</v>
      </c>
      <c r="AB60" s="68">
        <v>0</v>
      </c>
      <c r="AC60" s="68">
        <v>0</v>
      </c>
      <c r="AD60" s="68">
        <v>106</v>
      </c>
      <c r="AE60" s="68">
        <v>61</v>
      </c>
      <c r="AF60" s="68">
        <v>721</v>
      </c>
      <c r="AG60" s="68">
        <v>8</v>
      </c>
      <c r="AH60" s="68">
        <v>41</v>
      </c>
      <c r="AI60" s="125">
        <v>0</v>
      </c>
      <c r="AJ60" s="68">
        <v>0</v>
      </c>
      <c r="AK60" s="127">
        <v>0</v>
      </c>
      <c r="AL60" s="68">
        <v>1</v>
      </c>
      <c r="AM60" s="128">
        <v>1</v>
      </c>
      <c r="AN60" s="129">
        <f t="shared" si="0"/>
        <v>118.1</v>
      </c>
      <c r="AO60" s="135">
        <f t="shared" si="1"/>
        <v>9.0846153846153843</v>
      </c>
    </row>
    <row r="61" spans="1:41" x14ac:dyDescent="0.3">
      <c r="A61" s="78" t="s">
        <v>372</v>
      </c>
      <c r="B61" s="50" t="s">
        <v>43</v>
      </c>
      <c r="C61" s="50" t="s">
        <v>26</v>
      </c>
      <c r="D61" s="50">
        <v>11</v>
      </c>
      <c r="E61" s="160" t="s">
        <v>460</v>
      </c>
      <c r="F61" s="52" t="s">
        <v>340</v>
      </c>
      <c r="G61" s="68">
        <v>100</v>
      </c>
      <c r="H61" s="94">
        <v>-53</v>
      </c>
      <c r="I61" s="68">
        <v>47</v>
      </c>
      <c r="J61" s="68">
        <v>95</v>
      </c>
      <c r="K61" s="94">
        <v>-8</v>
      </c>
      <c r="L61" s="68">
        <v>87</v>
      </c>
      <c r="M61" s="68">
        <v>130</v>
      </c>
      <c r="N61" s="94">
        <v>-20</v>
      </c>
      <c r="O61" s="68">
        <v>110</v>
      </c>
      <c r="P61" s="154">
        <v>0.92</v>
      </c>
      <c r="Q61" s="153">
        <v>10</v>
      </c>
      <c r="R61" s="153"/>
      <c r="S61" s="125">
        <v>0</v>
      </c>
      <c r="T61" s="68">
        <v>0</v>
      </c>
      <c r="U61" s="68">
        <v>0</v>
      </c>
      <c r="V61" s="68">
        <v>0</v>
      </c>
      <c r="W61" s="68">
        <v>0</v>
      </c>
      <c r="X61" s="68">
        <v>0</v>
      </c>
      <c r="Y61" s="68">
        <v>0</v>
      </c>
      <c r="Z61" s="125">
        <v>3</v>
      </c>
      <c r="AA61" s="68">
        <v>12</v>
      </c>
      <c r="AB61" s="68">
        <v>0</v>
      </c>
      <c r="AC61" s="68">
        <v>0</v>
      </c>
      <c r="AD61" s="68">
        <v>48</v>
      </c>
      <c r="AE61" s="68">
        <v>26</v>
      </c>
      <c r="AF61" s="68">
        <v>549</v>
      </c>
      <c r="AG61" s="68">
        <v>8</v>
      </c>
      <c r="AH61" s="68">
        <v>16</v>
      </c>
      <c r="AI61" s="125">
        <v>0</v>
      </c>
      <c r="AJ61" s="68">
        <v>0</v>
      </c>
      <c r="AK61" s="127">
        <v>0</v>
      </c>
      <c r="AL61" s="68">
        <v>0</v>
      </c>
      <c r="AM61" s="128">
        <v>0</v>
      </c>
      <c r="AN61" s="129">
        <f t="shared" si="0"/>
        <v>104.1</v>
      </c>
      <c r="AO61" s="135">
        <f t="shared" si="1"/>
        <v>10.41</v>
      </c>
    </row>
    <row r="62" spans="1:41" x14ac:dyDescent="0.3">
      <c r="A62" s="78" t="s">
        <v>244</v>
      </c>
      <c r="B62" s="50" t="s">
        <v>43</v>
      </c>
      <c r="C62" s="50" t="s">
        <v>28</v>
      </c>
      <c r="D62" s="50">
        <v>9</v>
      </c>
      <c r="E62" s="160"/>
      <c r="F62" s="52" t="s">
        <v>340</v>
      </c>
      <c r="G62" s="68">
        <v>53</v>
      </c>
      <c r="H62" s="94">
        <v>-4</v>
      </c>
      <c r="I62" s="68">
        <v>49</v>
      </c>
      <c r="J62" s="68">
        <v>49</v>
      </c>
      <c r="K62" s="94">
        <v>9</v>
      </c>
      <c r="L62" s="68">
        <v>58</v>
      </c>
      <c r="M62" s="68">
        <v>46</v>
      </c>
      <c r="N62" s="94">
        <v>6</v>
      </c>
      <c r="O62" s="68">
        <v>52</v>
      </c>
      <c r="P62" s="154">
        <v>0.99</v>
      </c>
      <c r="Q62" s="153">
        <v>16</v>
      </c>
      <c r="R62" s="153"/>
      <c r="S62" s="125">
        <v>0</v>
      </c>
      <c r="T62" s="68">
        <v>0</v>
      </c>
      <c r="U62" s="68">
        <v>0</v>
      </c>
      <c r="V62" s="68">
        <v>0</v>
      </c>
      <c r="W62" s="68">
        <v>0</v>
      </c>
      <c r="X62" s="68">
        <v>0</v>
      </c>
      <c r="Y62" s="68">
        <v>0</v>
      </c>
      <c r="Z62" s="125">
        <v>5</v>
      </c>
      <c r="AA62" s="68">
        <v>30</v>
      </c>
      <c r="AB62" s="68">
        <v>0</v>
      </c>
      <c r="AC62" s="68">
        <v>1</v>
      </c>
      <c r="AD62" s="68">
        <v>144</v>
      </c>
      <c r="AE62" s="68">
        <v>99</v>
      </c>
      <c r="AF62" s="68">
        <v>1331</v>
      </c>
      <c r="AG62" s="68">
        <v>4</v>
      </c>
      <c r="AH62" s="68">
        <v>58</v>
      </c>
      <c r="AI62" s="125">
        <v>0</v>
      </c>
      <c r="AJ62" s="68">
        <v>0</v>
      </c>
      <c r="AK62" s="127">
        <v>0</v>
      </c>
      <c r="AL62" s="68">
        <v>1</v>
      </c>
      <c r="AM62" s="128">
        <v>0</v>
      </c>
      <c r="AN62" s="129">
        <f t="shared" si="0"/>
        <v>160.1</v>
      </c>
      <c r="AO62" s="135">
        <f t="shared" si="1"/>
        <v>10.00625</v>
      </c>
    </row>
    <row r="63" spans="1:41" x14ac:dyDescent="0.3">
      <c r="A63" s="78" t="s">
        <v>230</v>
      </c>
      <c r="B63" s="50" t="s">
        <v>44</v>
      </c>
      <c r="C63" s="50" t="s">
        <v>27</v>
      </c>
      <c r="D63" s="50">
        <v>5</v>
      </c>
      <c r="E63" s="160"/>
      <c r="F63" s="52" t="s">
        <v>340</v>
      </c>
      <c r="G63" s="68">
        <v>73</v>
      </c>
      <c r="H63" s="94">
        <v>1</v>
      </c>
      <c r="I63" s="68">
        <v>74</v>
      </c>
      <c r="J63" s="68">
        <v>74</v>
      </c>
      <c r="K63" s="94">
        <v>3</v>
      </c>
      <c r="L63" s="68">
        <v>77</v>
      </c>
      <c r="M63" s="68">
        <v>98</v>
      </c>
      <c r="N63" s="94" t="s">
        <v>340</v>
      </c>
      <c r="O63" s="68">
        <v>98</v>
      </c>
      <c r="P63" s="154">
        <v>0.96</v>
      </c>
      <c r="Q63" s="153">
        <v>14</v>
      </c>
      <c r="R63" s="153"/>
      <c r="S63" s="125">
        <v>262</v>
      </c>
      <c r="T63" s="68">
        <v>186</v>
      </c>
      <c r="U63" s="68">
        <v>3127</v>
      </c>
      <c r="V63" s="68">
        <v>18</v>
      </c>
      <c r="W63" s="68">
        <v>12</v>
      </c>
      <c r="X63" s="68">
        <v>38</v>
      </c>
      <c r="Y63" s="68">
        <v>155</v>
      </c>
      <c r="Z63" s="125">
        <v>103</v>
      </c>
      <c r="AA63" s="68">
        <v>539</v>
      </c>
      <c r="AB63" s="68">
        <v>5</v>
      </c>
      <c r="AC63" s="68">
        <v>45</v>
      </c>
      <c r="AD63" s="68">
        <v>0</v>
      </c>
      <c r="AE63" s="68">
        <v>0</v>
      </c>
      <c r="AF63" s="68">
        <v>0</v>
      </c>
      <c r="AG63" s="68">
        <v>0</v>
      </c>
      <c r="AH63" s="68">
        <v>0</v>
      </c>
      <c r="AI63" s="125">
        <v>0</v>
      </c>
      <c r="AJ63" s="68">
        <v>0</v>
      </c>
      <c r="AK63" s="127">
        <v>1</v>
      </c>
      <c r="AL63" s="68">
        <v>9</v>
      </c>
      <c r="AM63" s="128">
        <v>5</v>
      </c>
      <c r="AN63" s="129">
        <f t="shared" si="0"/>
        <v>260.98</v>
      </c>
      <c r="AO63" s="135">
        <f t="shared" si="1"/>
        <v>18.641428571428573</v>
      </c>
    </row>
    <row r="64" spans="1:41" x14ac:dyDescent="0.3">
      <c r="A64" s="78" t="s">
        <v>231</v>
      </c>
      <c r="B64" s="50" t="s">
        <v>43</v>
      </c>
      <c r="C64" s="50" t="s">
        <v>25</v>
      </c>
      <c r="D64" s="50">
        <v>4</v>
      </c>
      <c r="E64" s="160" t="s">
        <v>432</v>
      </c>
      <c r="F64" s="52" t="s">
        <v>340</v>
      </c>
      <c r="G64" s="68">
        <v>57</v>
      </c>
      <c r="H64" s="94">
        <v>1</v>
      </c>
      <c r="I64" s="68">
        <v>58</v>
      </c>
      <c r="J64" s="68">
        <v>50</v>
      </c>
      <c r="K64" s="94">
        <v>3</v>
      </c>
      <c r="L64" s="68">
        <v>53</v>
      </c>
      <c r="M64" s="68">
        <v>33</v>
      </c>
      <c r="N64" s="94">
        <v>-1</v>
      </c>
      <c r="O64" s="68">
        <v>32</v>
      </c>
      <c r="P64" s="154">
        <v>0.97</v>
      </c>
      <c r="Q64" s="153">
        <v>14</v>
      </c>
      <c r="R64" s="153"/>
      <c r="S64" s="125">
        <v>0</v>
      </c>
      <c r="T64" s="68">
        <v>0</v>
      </c>
      <c r="U64" s="68">
        <v>0</v>
      </c>
      <c r="V64" s="68">
        <v>0</v>
      </c>
      <c r="W64" s="68">
        <v>0</v>
      </c>
      <c r="X64" s="68">
        <v>0</v>
      </c>
      <c r="Y64" s="68">
        <v>0</v>
      </c>
      <c r="Z64" s="125">
        <v>10</v>
      </c>
      <c r="AA64" s="68">
        <v>94</v>
      </c>
      <c r="AB64" s="68">
        <v>0</v>
      </c>
      <c r="AC64" s="68">
        <v>7</v>
      </c>
      <c r="AD64" s="68">
        <v>134</v>
      </c>
      <c r="AE64" s="68">
        <v>92</v>
      </c>
      <c r="AF64" s="68">
        <v>972</v>
      </c>
      <c r="AG64" s="68">
        <v>4</v>
      </c>
      <c r="AH64" s="68">
        <v>49</v>
      </c>
      <c r="AI64" s="125">
        <v>299</v>
      </c>
      <c r="AJ64" s="68">
        <v>1</v>
      </c>
      <c r="AK64" s="127">
        <v>0</v>
      </c>
      <c r="AL64" s="68">
        <v>2</v>
      </c>
      <c r="AM64" s="128">
        <v>0</v>
      </c>
      <c r="AN64" s="129">
        <f t="shared" si="0"/>
        <v>136.60000000000002</v>
      </c>
      <c r="AO64" s="135">
        <f t="shared" si="1"/>
        <v>9.757142857142858</v>
      </c>
    </row>
    <row r="65" spans="1:41" x14ac:dyDescent="0.3">
      <c r="A65" s="78" t="s">
        <v>373</v>
      </c>
      <c r="B65" s="50" t="s">
        <v>43</v>
      </c>
      <c r="C65" s="50" t="s">
        <v>10</v>
      </c>
      <c r="D65" s="50">
        <v>6</v>
      </c>
      <c r="E65" s="160"/>
      <c r="F65" s="52" t="s">
        <v>340</v>
      </c>
      <c r="G65" s="68">
        <v>55</v>
      </c>
      <c r="H65" s="94" t="s">
        <v>340</v>
      </c>
      <c r="I65" s="68">
        <v>55</v>
      </c>
      <c r="J65" s="68">
        <v>43</v>
      </c>
      <c r="K65" s="94" t="s">
        <v>340</v>
      </c>
      <c r="L65" s="68">
        <v>43</v>
      </c>
      <c r="M65" s="68">
        <v>39</v>
      </c>
      <c r="N65" s="94">
        <v>2</v>
      </c>
      <c r="O65" s="68">
        <v>41</v>
      </c>
      <c r="P65" s="154">
        <v>0.98</v>
      </c>
      <c r="Q65" s="153" t="s">
        <v>340</v>
      </c>
      <c r="R65" s="153"/>
      <c r="S65" s="125" t="s">
        <v>340</v>
      </c>
      <c r="T65" s="68" t="s">
        <v>340</v>
      </c>
      <c r="U65" s="68" t="s">
        <v>340</v>
      </c>
      <c r="V65" s="68" t="s">
        <v>340</v>
      </c>
      <c r="W65" s="68" t="s">
        <v>340</v>
      </c>
      <c r="X65" s="68" t="s">
        <v>340</v>
      </c>
      <c r="Y65" s="68" t="s">
        <v>340</v>
      </c>
      <c r="Z65" s="125" t="s">
        <v>340</v>
      </c>
      <c r="AA65" s="68" t="s">
        <v>340</v>
      </c>
      <c r="AB65" s="68" t="s">
        <v>340</v>
      </c>
      <c r="AC65" s="68" t="s">
        <v>340</v>
      </c>
      <c r="AD65" s="68" t="s">
        <v>340</v>
      </c>
      <c r="AE65" s="68" t="s">
        <v>340</v>
      </c>
      <c r="AF65" s="68" t="s">
        <v>340</v>
      </c>
      <c r="AG65" s="68" t="s">
        <v>340</v>
      </c>
      <c r="AH65" s="68" t="s">
        <v>340</v>
      </c>
      <c r="AI65" s="125" t="s">
        <v>340</v>
      </c>
      <c r="AJ65" s="68" t="s">
        <v>340</v>
      </c>
      <c r="AK65" s="127" t="s">
        <v>340</v>
      </c>
      <c r="AL65" s="68" t="s">
        <v>340</v>
      </c>
      <c r="AM65" s="128" t="s">
        <v>340</v>
      </c>
      <c r="AN65" s="129">
        <f t="shared" si="0"/>
        <v>0</v>
      </c>
      <c r="AO65" s="135" t="str">
        <f t="shared" si="1"/>
        <v>-</v>
      </c>
    </row>
    <row r="66" spans="1:41" x14ac:dyDescent="0.3">
      <c r="A66" s="78" t="s">
        <v>205</v>
      </c>
      <c r="B66" s="50" t="s">
        <v>43</v>
      </c>
      <c r="C66" s="50" t="s">
        <v>23</v>
      </c>
      <c r="D66" s="50">
        <v>10</v>
      </c>
      <c r="E66" s="160"/>
      <c r="F66" s="52" t="s">
        <v>340</v>
      </c>
      <c r="G66" s="68">
        <v>59</v>
      </c>
      <c r="H66" s="94">
        <v>1</v>
      </c>
      <c r="I66" s="68">
        <v>60</v>
      </c>
      <c r="J66" s="68">
        <v>41</v>
      </c>
      <c r="K66" s="94">
        <v>6</v>
      </c>
      <c r="L66" s="68">
        <v>47</v>
      </c>
      <c r="M66" s="68">
        <v>43</v>
      </c>
      <c r="N66" s="94" t="s">
        <v>340</v>
      </c>
      <c r="O66" s="68">
        <v>43</v>
      </c>
      <c r="P66" s="154">
        <v>0.98</v>
      </c>
      <c r="Q66" s="153">
        <v>14</v>
      </c>
      <c r="R66" s="153"/>
      <c r="S66" s="125">
        <v>0</v>
      </c>
      <c r="T66" s="68">
        <v>0</v>
      </c>
      <c r="U66" s="68">
        <v>0</v>
      </c>
      <c r="V66" s="68">
        <v>0</v>
      </c>
      <c r="W66" s="68">
        <v>0</v>
      </c>
      <c r="X66" s="68">
        <v>0</v>
      </c>
      <c r="Y66" s="68">
        <v>0</v>
      </c>
      <c r="Z66" s="125">
        <v>0</v>
      </c>
      <c r="AA66" s="68">
        <v>0</v>
      </c>
      <c r="AB66" s="68">
        <v>0</v>
      </c>
      <c r="AC66" s="68">
        <v>0</v>
      </c>
      <c r="AD66" s="68">
        <v>122</v>
      </c>
      <c r="AE66" s="68">
        <v>77</v>
      </c>
      <c r="AF66" s="68">
        <v>783</v>
      </c>
      <c r="AG66" s="68">
        <v>4</v>
      </c>
      <c r="AH66" s="68">
        <v>41</v>
      </c>
      <c r="AI66" s="125">
        <v>99</v>
      </c>
      <c r="AJ66" s="68">
        <v>0</v>
      </c>
      <c r="AK66" s="127">
        <v>0</v>
      </c>
      <c r="AL66" s="68">
        <v>1</v>
      </c>
      <c r="AM66" s="128">
        <v>2</v>
      </c>
      <c r="AN66" s="129">
        <f t="shared" si="0"/>
        <v>98.3</v>
      </c>
      <c r="AO66" s="135">
        <f t="shared" si="1"/>
        <v>7.0214285714285714</v>
      </c>
    </row>
    <row r="67" spans="1:41" x14ac:dyDescent="0.3">
      <c r="A67" s="78" t="s">
        <v>323</v>
      </c>
      <c r="B67" s="50" t="s">
        <v>42</v>
      </c>
      <c r="C67" s="50" t="s">
        <v>25</v>
      </c>
      <c r="D67" s="50">
        <v>4</v>
      </c>
      <c r="E67" s="160" t="s">
        <v>433</v>
      </c>
      <c r="F67" s="52" t="s">
        <v>340</v>
      </c>
      <c r="G67" s="68">
        <v>63</v>
      </c>
      <c r="H67" s="94" t="s">
        <v>340</v>
      </c>
      <c r="I67" s="68">
        <v>63</v>
      </c>
      <c r="J67" s="68">
        <v>59</v>
      </c>
      <c r="K67" s="94">
        <v>1</v>
      </c>
      <c r="L67" s="68">
        <v>60</v>
      </c>
      <c r="M67" s="68">
        <v>78</v>
      </c>
      <c r="N67" s="94">
        <v>-5</v>
      </c>
      <c r="O67" s="68">
        <v>73</v>
      </c>
      <c r="P67" s="154">
        <v>0.91</v>
      </c>
      <c r="Q67" s="153">
        <v>16</v>
      </c>
      <c r="R67" s="153"/>
      <c r="S67" s="125">
        <v>0</v>
      </c>
      <c r="T67" s="68">
        <v>0</v>
      </c>
      <c r="U67" s="68">
        <v>0</v>
      </c>
      <c r="V67" s="68">
        <v>0</v>
      </c>
      <c r="W67" s="68">
        <v>0</v>
      </c>
      <c r="X67" s="68">
        <v>0</v>
      </c>
      <c r="Y67" s="68">
        <v>0</v>
      </c>
      <c r="Z67" s="125">
        <v>125</v>
      </c>
      <c r="AA67" s="68">
        <v>547</v>
      </c>
      <c r="AB67" s="68">
        <v>5</v>
      </c>
      <c r="AC67" s="68">
        <v>30</v>
      </c>
      <c r="AD67" s="68">
        <v>12</v>
      </c>
      <c r="AE67" s="68">
        <v>10</v>
      </c>
      <c r="AF67" s="68">
        <v>54</v>
      </c>
      <c r="AG67" s="68">
        <v>0</v>
      </c>
      <c r="AH67" s="68">
        <v>4</v>
      </c>
      <c r="AI67" s="125">
        <v>103</v>
      </c>
      <c r="AJ67" s="68">
        <v>0</v>
      </c>
      <c r="AK67" s="127">
        <v>0</v>
      </c>
      <c r="AL67" s="68">
        <v>1</v>
      </c>
      <c r="AM67" s="128">
        <v>1</v>
      </c>
      <c r="AN67" s="129">
        <f t="shared" si="0"/>
        <v>88.100000000000009</v>
      </c>
      <c r="AO67" s="135">
        <f t="shared" si="1"/>
        <v>5.5062500000000005</v>
      </c>
    </row>
    <row r="68" spans="1:41" x14ac:dyDescent="0.3">
      <c r="A68" s="78" t="s">
        <v>292</v>
      </c>
      <c r="B68" s="50" t="s">
        <v>44</v>
      </c>
      <c r="C68" s="50" t="s">
        <v>36</v>
      </c>
      <c r="D68" s="50">
        <v>11</v>
      </c>
      <c r="E68" s="160"/>
      <c r="F68" s="52" t="s">
        <v>340</v>
      </c>
      <c r="G68" s="68">
        <v>60</v>
      </c>
      <c r="H68" s="94">
        <v>2</v>
      </c>
      <c r="I68" s="68">
        <v>62</v>
      </c>
      <c r="J68" s="68">
        <v>72</v>
      </c>
      <c r="K68" s="94" t="s">
        <v>340</v>
      </c>
      <c r="L68" s="68">
        <v>72</v>
      </c>
      <c r="M68" s="68">
        <v>93</v>
      </c>
      <c r="N68" s="94">
        <v>-10</v>
      </c>
      <c r="O68" s="68">
        <v>83</v>
      </c>
      <c r="P68" s="154">
        <v>0.96</v>
      </c>
      <c r="Q68" s="153">
        <v>16</v>
      </c>
      <c r="R68" s="153"/>
      <c r="S68" s="125">
        <v>379</v>
      </c>
      <c r="T68" s="68">
        <v>222</v>
      </c>
      <c r="U68" s="68">
        <v>4410</v>
      </c>
      <c r="V68" s="68">
        <v>30</v>
      </c>
      <c r="W68" s="68">
        <v>14</v>
      </c>
      <c r="X68" s="68">
        <v>28</v>
      </c>
      <c r="Y68" s="68">
        <v>216</v>
      </c>
      <c r="Z68" s="125">
        <v>12</v>
      </c>
      <c r="AA68" s="68">
        <v>31</v>
      </c>
      <c r="AB68" s="68">
        <v>1</v>
      </c>
      <c r="AC68" s="68">
        <v>3</v>
      </c>
      <c r="AD68" s="68">
        <v>0</v>
      </c>
      <c r="AE68" s="68">
        <v>0</v>
      </c>
      <c r="AF68" s="68">
        <v>0</v>
      </c>
      <c r="AG68" s="68">
        <v>0</v>
      </c>
      <c r="AH68" s="68">
        <v>0</v>
      </c>
      <c r="AI68" s="125">
        <v>0</v>
      </c>
      <c r="AJ68" s="68">
        <v>0</v>
      </c>
      <c r="AK68" s="127">
        <v>0</v>
      </c>
      <c r="AL68" s="68">
        <v>7</v>
      </c>
      <c r="AM68" s="128">
        <v>4</v>
      </c>
      <c r="AN68" s="129">
        <f t="shared" si="0"/>
        <v>283.5</v>
      </c>
      <c r="AO68" s="135">
        <f t="shared" si="1"/>
        <v>17.71875</v>
      </c>
    </row>
    <row r="69" spans="1:41" x14ac:dyDescent="0.3">
      <c r="A69" s="78" t="s">
        <v>279</v>
      </c>
      <c r="B69" s="50" t="s">
        <v>42</v>
      </c>
      <c r="C69" s="50" t="s">
        <v>24</v>
      </c>
      <c r="D69" s="50">
        <v>5</v>
      </c>
      <c r="E69" s="160"/>
      <c r="F69" s="52" t="s">
        <v>340</v>
      </c>
      <c r="G69" s="68">
        <v>52</v>
      </c>
      <c r="H69" s="94">
        <v>9</v>
      </c>
      <c r="I69" s="68">
        <v>61</v>
      </c>
      <c r="J69" s="68">
        <v>55</v>
      </c>
      <c r="K69" s="94">
        <v>9</v>
      </c>
      <c r="L69" s="68">
        <v>64</v>
      </c>
      <c r="M69" s="68">
        <v>65</v>
      </c>
      <c r="N69" s="94">
        <v>10</v>
      </c>
      <c r="O69" s="68">
        <v>75</v>
      </c>
      <c r="P69" s="154">
        <v>0.92</v>
      </c>
      <c r="Q69" s="153">
        <v>16</v>
      </c>
      <c r="R69" s="153"/>
      <c r="S69" s="125">
        <v>0</v>
      </c>
      <c r="T69" s="68">
        <v>0</v>
      </c>
      <c r="U69" s="68">
        <v>0</v>
      </c>
      <c r="V69" s="68">
        <v>0</v>
      </c>
      <c r="W69" s="68">
        <v>0</v>
      </c>
      <c r="X69" s="68">
        <v>0</v>
      </c>
      <c r="Y69" s="68">
        <v>0</v>
      </c>
      <c r="Z69" s="125">
        <v>198</v>
      </c>
      <c r="AA69" s="68">
        <v>821</v>
      </c>
      <c r="AB69" s="68">
        <v>6</v>
      </c>
      <c r="AC69" s="68">
        <v>42</v>
      </c>
      <c r="AD69" s="68">
        <v>27</v>
      </c>
      <c r="AE69" s="68">
        <v>18</v>
      </c>
      <c r="AF69" s="68">
        <v>123</v>
      </c>
      <c r="AG69" s="68">
        <v>1</v>
      </c>
      <c r="AH69" s="68">
        <v>4</v>
      </c>
      <c r="AI69" s="125">
        <v>0</v>
      </c>
      <c r="AJ69" s="68">
        <v>0</v>
      </c>
      <c r="AK69" s="127">
        <v>0</v>
      </c>
      <c r="AL69" s="68">
        <v>2</v>
      </c>
      <c r="AM69" s="128">
        <v>1</v>
      </c>
      <c r="AN69" s="129">
        <f t="shared" si="0"/>
        <v>134.4</v>
      </c>
      <c r="AO69" s="135">
        <f t="shared" si="1"/>
        <v>8.4</v>
      </c>
    </row>
    <row r="70" spans="1:41" x14ac:dyDescent="0.3">
      <c r="A70" s="78" t="s">
        <v>374</v>
      </c>
      <c r="B70" s="50" t="s">
        <v>42</v>
      </c>
      <c r="C70" s="50" t="s">
        <v>28</v>
      </c>
      <c r="D70" s="50">
        <v>9</v>
      </c>
      <c r="E70" s="160"/>
      <c r="F70" s="52" t="s">
        <v>340</v>
      </c>
      <c r="G70" s="68">
        <v>46</v>
      </c>
      <c r="H70" s="94">
        <v>-2</v>
      </c>
      <c r="I70" s="68">
        <v>44</v>
      </c>
      <c r="J70" s="68">
        <v>60</v>
      </c>
      <c r="K70" s="94">
        <v>2</v>
      </c>
      <c r="L70" s="68">
        <v>62</v>
      </c>
      <c r="M70" s="68">
        <v>51</v>
      </c>
      <c r="N70" s="94">
        <v>-6</v>
      </c>
      <c r="O70" s="68">
        <v>45</v>
      </c>
      <c r="P70" s="154">
        <v>0.96</v>
      </c>
      <c r="Q70" s="153" t="s">
        <v>340</v>
      </c>
      <c r="R70" s="153"/>
      <c r="S70" s="125" t="s">
        <v>340</v>
      </c>
      <c r="T70" s="68" t="s">
        <v>340</v>
      </c>
      <c r="U70" s="68" t="s">
        <v>340</v>
      </c>
      <c r="V70" s="68" t="s">
        <v>340</v>
      </c>
      <c r="W70" s="68" t="s">
        <v>340</v>
      </c>
      <c r="X70" s="68" t="s">
        <v>340</v>
      </c>
      <c r="Y70" s="68" t="s">
        <v>340</v>
      </c>
      <c r="Z70" s="125" t="s">
        <v>340</v>
      </c>
      <c r="AA70" s="68" t="s">
        <v>340</v>
      </c>
      <c r="AB70" s="68" t="s">
        <v>340</v>
      </c>
      <c r="AC70" s="68" t="s">
        <v>340</v>
      </c>
      <c r="AD70" s="68" t="s">
        <v>340</v>
      </c>
      <c r="AE70" s="68" t="s">
        <v>340</v>
      </c>
      <c r="AF70" s="68" t="s">
        <v>340</v>
      </c>
      <c r="AG70" s="68" t="s">
        <v>340</v>
      </c>
      <c r="AH70" s="68" t="s">
        <v>340</v>
      </c>
      <c r="AI70" s="125" t="s">
        <v>340</v>
      </c>
      <c r="AJ70" s="68" t="s">
        <v>340</v>
      </c>
      <c r="AK70" s="127" t="s">
        <v>340</v>
      </c>
      <c r="AL70" s="68" t="s">
        <v>340</v>
      </c>
      <c r="AM70" s="128" t="s">
        <v>340</v>
      </c>
      <c r="AN70" s="129">
        <f t="shared" ref="AN70:AN133" si="2">IFERROR($S70*$S$2+$T70*$T$2+IF($U$2=0,0,$U70/$U$2)+$V70*$V$2+$W70*$W$2+$X70*$X$2+$Z70*$Z$2+IF($AA$2=0,0,$AA70/$AA$2)+$AB$2*$AB70+$AE70*$AE$2+IF($AF$2=0,0,$AF70/$AF$2)+$AG70*$AG$2+IF($AI$2=0,0,$AI70/$AI$2)+$AJ70*$AJ$2+$AK70*$AK$2+$AL70*$AL$2+$AM70*$AM$2,0)</f>
        <v>0</v>
      </c>
      <c r="AO70" s="135" t="str">
        <f t="shared" ref="AO70:AO133" si="3">IFERROR($AN70/$Q70,"-")</f>
        <v>-</v>
      </c>
    </row>
    <row r="71" spans="1:41" x14ac:dyDescent="0.3">
      <c r="A71" s="78" t="s">
        <v>217</v>
      </c>
      <c r="B71" s="50" t="s">
        <v>42</v>
      </c>
      <c r="C71" s="50" t="s">
        <v>36</v>
      </c>
      <c r="D71" s="50">
        <v>11</v>
      </c>
      <c r="E71" s="160"/>
      <c r="F71" s="52" t="s">
        <v>340</v>
      </c>
      <c r="G71" s="68">
        <v>74</v>
      </c>
      <c r="H71" s="94">
        <v>-3</v>
      </c>
      <c r="I71" s="68">
        <v>71</v>
      </c>
      <c r="J71" s="68">
        <v>73</v>
      </c>
      <c r="K71" s="94">
        <v>-3</v>
      </c>
      <c r="L71" s="68">
        <v>70</v>
      </c>
      <c r="M71" s="68">
        <v>73</v>
      </c>
      <c r="N71" s="94">
        <v>-4</v>
      </c>
      <c r="O71" s="68">
        <v>69</v>
      </c>
      <c r="P71" s="154">
        <v>0.88</v>
      </c>
      <c r="Q71" s="153">
        <v>11</v>
      </c>
      <c r="R71" s="153"/>
      <c r="S71" s="125">
        <v>0</v>
      </c>
      <c r="T71" s="68">
        <v>0</v>
      </c>
      <c r="U71" s="68">
        <v>0</v>
      </c>
      <c r="V71" s="68">
        <v>0</v>
      </c>
      <c r="W71" s="68">
        <v>0</v>
      </c>
      <c r="X71" s="68">
        <v>0</v>
      </c>
      <c r="Y71" s="68">
        <v>0</v>
      </c>
      <c r="Z71" s="125">
        <v>167</v>
      </c>
      <c r="AA71" s="68">
        <v>639</v>
      </c>
      <c r="AB71" s="68">
        <v>4</v>
      </c>
      <c r="AC71" s="68">
        <v>38</v>
      </c>
      <c r="AD71" s="68">
        <v>41</v>
      </c>
      <c r="AE71" s="68">
        <v>30</v>
      </c>
      <c r="AF71" s="68">
        <v>226</v>
      </c>
      <c r="AG71" s="68">
        <v>0</v>
      </c>
      <c r="AH71" s="68">
        <v>8</v>
      </c>
      <c r="AI71" s="125">
        <v>0</v>
      </c>
      <c r="AJ71" s="68">
        <v>0</v>
      </c>
      <c r="AK71" s="127">
        <v>0</v>
      </c>
      <c r="AL71" s="68">
        <v>1</v>
      </c>
      <c r="AM71" s="128">
        <v>1</v>
      </c>
      <c r="AN71" s="129">
        <f t="shared" si="2"/>
        <v>108.5</v>
      </c>
      <c r="AO71" s="135">
        <f t="shared" si="3"/>
        <v>9.8636363636363633</v>
      </c>
    </row>
    <row r="72" spans="1:41" x14ac:dyDescent="0.3">
      <c r="A72" s="78" t="s">
        <v>375</v>
      </c>
      <c r="B72" s="50" t="s">
        <v>43</v>
      </c>
      <c r="C72" s="50" t="s">
        <v>20</v>
      </c>
      <c r="D72" s="50">
        <v>8</v>
      </c>
      <c r="E72" s="160"/>
      <c r="F72" s="52" t="s">
        <v>340</v>
      </c>
      <c r="G72" s="68">
        <v>64</v>
      </c>
      <c r="H72" s="94">
        <v>1</v>
      </c>
      <c r="I72" s="68">
        <v>65</v>
      </c>
      <c r="J72" s="68">
        <v>64</v>
      </c>
      <c r="K72" s="94">
        <v>-9</v>
      </c>
      <c r="L72" s="68">
        <v>55</v>
      </c>
      <c r="M72" s="68">
        <v>49</v>
      </c>
      <c r="N72" s="94">
        <v>1</v>
      </c>
      <c r="O72" s="68">
        <v>50</v>
      </c>
      <c r="P72" s="154">
        <v>0.95</v>
      </c>
      <c r="Q72" s="153">
        <v>10</v>
      </c>
      <c r="R72" s="153"/>
      <c r="S72" s="125">
        <v>0</v>
      </c>
      <c r="T72" s="68">
        <v>0</v>
      </c>
      <c r="U72" s="68">
        <v>0</v>
      </c>
      <c r="V72" s="68">
        <v>0</v>
      </c>
      <c r="W72" s="68">
        <v>0</v>
      </c>
      <c r="X72" s="68">
        <v>0</v>
      </c>
      <c r="Y72" s="68">
        <v>0</v>
      </c>
      <c r="Z72" s="125">
        <v>0</v>
      </c>
      <c r="AA72" s="68">
        <v>0</v>
      </c>
      <c r="AB72" s="68">
        <v>0</v>
      </c>
      <c r="AC72" s="68">
        <v>0</v>
      </c>
      <c r="AD72" s="68">
        <v>81</v>
      </c>
      <c r="AE72" s="68">
        <v>48</v>
      </c>
      <c r="AF72" s="68">
        <v>548</v>
      </c>
      <c r="AG72" s="68">
        <v>2</v>
      </c>
      <c r="AH72" s="68">
        <v>26</v>
      </c>
      <c r="AI72" s="125">
        <v>0</v>
      </c>
      <c r="AJ72" s="68">
        <v>0</v>
      </c>
      <c r="AK72" s="127">
        <v>1</v>
      </c>
      <c r="AL72" s="68">
        <v>0</v>
      </c>
      <c r="AM72" s="128">
        <v>0</v>
      </c>
      <c r="AN72" s="129">
        <f t="shared" si="2"/>
        <v>68.8</v>
      </c>
      <c r="AO72" s="135">
        <f t="shared" si="3"/>
        <v>6.88</v>
      </c>
    </row>
    <row r="73" spans="1:41" x14ac:dyDescent="0.3">
      <c r="A73" s="78" t="s">
        <v>278</v>
      </c>
      <c r="B73" s="50" t="s">
        <v>43</v>
      </c>
      <c r="C73" s="50" t="s">
        <v>38</v>
      </c>
      <c r="D73" s="50">
        <v>8</v>
      </c>
      <c r="E73" s="160" t="s">
        <v>434</v>
      </c>
      <c r="F73" s="52" t="s">
        <v>340</v>
      </c>
      <c r="G73" s="68">
        <v>70</v>
      </c>
      <c r="H73" s="94">
        <v>-2</v>
      </c>
      <c r="I73" s="68">
        <v>68</v>
      </c>
      <c r="J73" s="68">
        <v>54</v>
      </c>
      <c r="K73" s="94">
        <v>5</v>
      </c>
      <c r="L73" s="68">
        <v>59</v>
      </c>
      <c r="M73" s="68">
        <v>63</v>
      </c>
      <c r="N73" s="94">
        <v>2</v>
      </c>
      <c r="O73" s="68">
        <v>65</v>
      </c>
      <c r="P73" s="154">
        <v>0.97</v>
      </c>
      <c r="Q73" s="153">
        <v>16</v>
      </c>
      <c r="R73" s="153"/>
      <c r="S73" s="125">
        <v>0</v>
      </c>
      <c r="T73" s="68">
        <v>0</v>
      </c>
      <c r="U73" s="68">
        <v>0</v>
      </c>
      <c r="V73" s="68">
        <v>0</v>
      </c>
      <c r="W73" s="68">
        <v>0</v>
      </c>
      <c r="X73" s="68">
        <v>0</v>
      </c>
      <c r="Y73" s="68">
        <v>0</v>
      </c>
      <c r="Z73" s="125">
        <v>2</v>
      </c>
      <c r="AA73" s="68">
        <v>8</v>
      </c>
      <c r="AB73" s="68">
        <v>0</v>
      </c>
      <c r="AC73" s="68">
        <v>1</v>
      </c>
      <c r="AD73" s="68">
        <v>128</v>
      </c>
      <c r="AE73" s="68">
        <v>65</v>
      </c>
      <c r="AF73" s="68">
        <v>982</v>
      </c>
      <c r="AG73" s="68">
        <v>6</v>
      </c>
      <c r="AH73" s="68">
        <v>47</v>
      </c>
      <c r="AI73" s="125">
        <v>0</v>
      </c>
      <c r="AJ73" s="68">
        <v>0</v>
      </c>
      <c r="AK73" s="127">
        <v>0</v>
      </c>
      <c r="AL73" s="68">
        <v>1</v>
      </c>
      <c r="AM73" s="128">
        <v>1</v>
      </c>
      <c r="AN73" s="129">
        <f t="shared" si="2"/>
        <v>133</v>
      </c>
      <c r="AO73" s="135">
        <f t="shared" si="3"/>
        <v>8.3125</v>
      </c>
    </row>
    <row r="74" spans="1:41" x14ac:dyDescent="0.3">
      <c r="A74" s="78" t="s">
        <v>191</v>
      </c>
      <c r="B74" s="50" t="s">
        <v>42</v>
      </c>
      <c r="C74" s="50" t="s">
        <v>47</v>
      </c>
      <c r="D74" s="50">
        <v>6</v>
      </c>
      <c r="E74" s="160"/>
      <c r="F74" s="52" t="s">
        <v>340</v>
      </c>
      <c r="G74" s="68">
        <v>62</v>
      </c>
      <c r="H74" s="94">
        <v>4</v>
      </c>
      <c r="I74" s="68">
        <v>66</v>
      </c>
      <c r="J74" s="68">
        <v>61</v>
      </c>
      <c r="K74" s="94">
        <v>5</v>
      </c>
      <c r="L74" s="68">
        <v>66</v>
      </c>
      <c r="M74" s="68">
        <v>66</v>
      </c>
      <c r="N74" s="94">
        <v>1</v>
      </c>
      <c r="O74" s="68">
        <v>67</v>
      </c>
      <c r="P74" s="154">
        <v>0.92</v>
      </c>
      <c r="Q74" s="153">
        <v>11</v>
      </c>
      <c r="R74" s="153"/>
      <c r="S74" s="125">
        <v>0</v>
      </c>
      <c r="T74" s="68">
        <v>0</v>
      </c>
      <c r="U74" s="68">
        <v>0</v>
      </c>
      <c r="V74" s="68">
        <v>0</v>
      </c>
      <c r="W74" s="68">
        <v>0</v>
      </c>
      <c r="X74" s="68">
        <v>0</v>
      </c>
      <c r="Y74" s="68">
        <v>0</v>
      </c>
      <c r="Z74" s="125">
        <v>134</v>
      </c>
      <c r="AA74" s="68">
        <v>494</v>
      </c>
      <c r="AB74" s="68">
        <v>2</v>
      </c>
      <c r="AC74" s="68">
        <v>23</v>
      </c>
      <c r="AD74" s="68">
        <v>20</v>
      </c>
      <c r="AE74" s="68">
        <v>13</v>
      </c>
      <c r="AF74" s="68">
        <v>64</v>
      </c>
      <c r="AG74" s="68">
        <v>0</v>
      </c>
      <c r="AH74" s="68">
        <v>3</v>
      </c>
      <c r="AI74" s="125">
        <v>0</v>
      </c>
      <c r="AJ74" s="68">
        <v>0</v>
      </c>
      <c r="AK74" s="127">
        <v>0</v>
      </c>
      <c r="AL74" s="68">
        <v>0</v>
      </c>
      <c r="AM74" s="128">
        <v>0</v>
      </c>
      <c r="AN74" s="129">
        <f t="shared" si="2"/>
        <v>67.8</v>
      </c>
      <c r="AO74" s="135">
        <f t="shared" si="3"/>
        <v>6.1636363636363631</v>
      </c>
    </row>
    <row r="75" spans="1:41" x14ac:dyDescent="0.3">
      <c r="A75" s="78" t="s">
        <v>261</v>
      </c>
      <c r="B75" s="50" t="s">
        <v>43</v>
      </c>
      <c r="C75" s="50" t="s">
        <v>17</v>
      </c>
      <c r="D75" s="50">
        <v>5</v>
      </c>
      <c r="E75" s="160"/>
      <c r="F75" s="52" t="s">
        <v>340</v>
      </c>
      <c r="G75" s="68">
        <v>75</v>
      </c>
      <c r="H75" s="94">
        <v>7</v>
      </c>
      <c r="I75" s="68">
        <v>82</v>
      </c>
      <c r="J75" s="68">
        <v>87</v>
      </c>
      <c r="K75" s="94">
        <v>2</v>
      </c>
      <c r="L75" s="68">
        <v>89</v>
      </c>
      <c r="M75" s="68">
        <v>88</v>
      </c>
      <c r="N75" s="94">
        <v>2</v>
      </c>
      <c r="O75" s="68">
        <v>90</v>
      </c>
      <c r="P75" s="154">
        <v>0.94</v>
      </c>
      <c r="Q75" s="153">
        <v>16</v>
      </c>
      <c r="R75" s="153"/>
      <c r="S75" s="125">
        <v>0</v>
      </c>
      <c r="T75" s="68">
        <v>1</v>
      </c>
      <c r="U75" s="68">
        <v>0</v>
      </c>
      <c r="V75" s="68">
        <v>0</v>
      </c>
      <c r="W75" s="68">
        <v>0</v>
      </c>
      <c r="X75" s="68">
        <v>0</v>
      </c>
      <c r="Y75" s="68">
        <v>0</v>
      </c>
      <c r="Z75" s="125">
        <v>4</v>
      </c>
      <c r="AA75" s="68">
        <v>16</v>
      </c>
      <c r="AB75" s="68">
        <v>0</v>
      </c>
      <c r="AC75" s="68">
        <v>1</v>
      </c>
      <c r="AD75" s="68">
        <v>115</v>
      </c>
      <c r="AE75" s="68">
        <v>67</v>
      </c>
      <c r="AF75" s="68">
        <v>862</v>
      </c>
      <c r="AG75" s="68">
        <v>10</v>
      </c>
      <c r="AH75" s="68">
        <v>47</v>
      </c>
      <c r="AI75" s="125">
        <v>0</v>
      </c>
      <c r="AJ75" s="68">
        <v>0</v>
      </c>
      <c r="AK75" s="127">
        <v>0</v>
      </c>
      <c r="AL75" s="68">
        <v>2</v>
      </c>
      <c r="AM75" s="128">
        <v>1</v>
      </c>
      <c r="AN75" s="129">
        <f t="shared" si="2"/>
        <v>145.80000000000001</v>
      </c>
      <c r="AO75" s="135">
        <f t="shared" si="3"/>
        <v>9.1125000000000007</v>
      </c>
    </row>
    <row r="76" spans="1:41" x14ac:dyDescent="0.3">
      <c r="A76" s="78" t="s">
        <v>239</v>
      </c>
      <c r="B76" s="50" t="s">
        <v>44</v>
      </c>
      <c r="C76" s="50" t="s">
        <v>25</v>
      </c>
      <c r="D76" s="50">
        <v>4</v>
      </c>
      <c r="E76" s="160"/>
      <c r="F76" s="52" t="s">
        <v>340</v>
      </c>
      <c r="G76" s="68">
        <v>69</v>
      </c>
      <c r="H76" s="94" t="s">
        <v>340</v>
      </c>
      <c r="I76" s="68">
        <v>69</v>
      </c>
      <c r="J76" s="68">
        <v>94</v>
      </c>
      <c r="K76" s="94">
        <v>-16</v>
      </c>
      <c r="L76" s="68">
        <v>78</v>
      </c>
      <c r="M76" s="68">
        <v>89</v>
      </c>
      <c r="N76" s="94">
        <v>2</v>
      </c>
      <c r="O76" s="68">
        <v>91</v>
      </c>
      <c r="P76" s="154">
        <v>0.98</v>
      </c>
      <c r="Q76" s="153">
        <v>16</v>
      </c>
      <c r="R76" s="153"/>
      <c r="S76" s="125">
        <v>373</v>
      </c>
      <c r="T76" s="68">
        <v>209</v>
      </c>
      <c r="U76" s="68">
        <v>4109</v>
      </c>
      <c r="V76" s="68">
        <v>33</v>
      </c>
      <c r="W76" s="68">
        <v>9</v>
      </c>
      <c r="X76" s="68">
        <v>21</v>
      </c>
      <c r="Y76" s="68">
        <v>220</v>
      </c>
      <c r="Z76" s="125">
        <v>36</v>
      </c>
      <c r="AA76" s="68">
        <v>57</v>
      </c>
      <c r="AB76" s="68">
        <v>0</v>
      </c>
      <c r="AC76" s="68">
        <v>11</v>
      </c>
      <c r="AD76" s="68">
        <v>0</v>
      </c>
      <c r="AE76" s="68">
        <v>0</v>
      </c>
      <c r="AF76" s="68">
        <v>0</v>
      </c>
      <c r="AG76" s="68">
        <v>0</v>
      </c>
      <c r="AH76" s="68">
        <v>0</v>
      </c>
      <c r="AI76" s="125">
        <v>0</v>
      </c>
      <c r="AJ76" s="68">
        <v>0</v>
      </c>
      <c r="AK76" s="127">
        <v>0</v>
      </c>
      <c r="AL76" s="68">
        <v>6</v>
      </c>
      <c r="AM76" s="128">
        <v>3</v>
      </c>
      <c r="AN76" s="129">
        <f t="shared" si="2"/>
        <v>287.06</v>
      </c>
      <c r="AO76" s="135">
        <f t="shared" si="3"/>
        <v>17.94125</v>
      </c>
    </row>
    <row r="77" spans="1:41" x14ac:dyDescent="0.3">
      <c r="A77" s="78" t="s">
        <v>209</v>
      </c>
      <c r="B77" s="50" t="s">
        <v>43</v>
      </c>
      <c r="C77" s="50" t="s">
        <v>47</v>
      </c>
      <c r="D77" s="50">
        <v>6</v>
      </c>
      <c r="E77" s="160"/>
      <c r="F77" s="52" t="s">
        <v>340</v>
      </c>
      <c r="G77" s="68">
        <v>68</v>
      </c>
      <c r="H77" s="94">
        <v>2</v>
      </c>
      <c r="I77" s="68">
        <v>70</v>
      </c>
      <c r="J77" s="68">
        <v>63</v>
      </c>
      <c r="K77" s="94">
        <v>2</v>
      </c>
      <c r="L77" s="68">
        <v>65</v>
      </c>
      <c r="M77" s="68">
        <v>70</v>
      </c>
      <c r="N77" s="94">
        <v>1</v>
      </c>
      <c r="O77" s="68">
        <v>71</v>
      </c>
      <c r="P77" s="154">
        <v>0.96</v>
      </c>
      <c r="Q77" s="153">
        <v>16</v>
      </c>
      <c r="R77" s="153"/>
      <c r="S77" s="125">
        <v>0</v>
      </c>
      <c r="T77" s="68">
        <v>0</v>
      </c>
      <c r="U77" s="68">
        <v>0</v>
      </c>
      <c r="V77" s="68">
        <v>0</v>
      </c>
      <c r="W77" s="68">
        <v>0</v>
      </c>
      <c r="X77" s="68">
        <v>0</v>
      </c>
      <c r="Y77" s="68">
        <v>0</v>
      </c>
      <c r="Z77" s="125">
        <v>0</v>
      </c>
      <c r="AA77" s="68">
        <v>0</v>
      </c>
      <c r="AB77" s="68">
        <v>0</v>
      </c>
      <c r="AC77" s="68">
        <v>0</v>
      </c>
      <c r="AD77" s="68">
        <v>142</v>
      </c>
      <c r="AE77" s="68">
        <v>70</v>
      </c>
      <c r="AF77" s="68">
        <v>1002</v>
      </c>
      <c r="AG77" s="68">
        <v>2</v>
      </c>
      <c r="AH77" s="68">
        <v>50</v>
      </c>
      <c r="AI77" s="125">
        <v>0</v>
      </c>
      <c r="AJ77" s="68">
        <v>0</v>
      </c>
      <c r="AK77" s="127">
        <v>0</v>
      </c>
      <c r="AL77" s="68">
        <v>1</v>
      </c>
      <c r="AM77" s="128">
        <v>1</v>
      </c>
      <c r="AN77" s="129">
        <f t="shared" si="2"/>
        <v>110.2</v>
      </c>
      <c r="AO77" s="135">
        <f t="shared" si="3"/>
        <v>6.8875000000000002</v>
      </c>
    </row>
    <row r="78" spans="1:41" x14ac:dyDescent="0.3">
      <c r="A78" s="78" t="s">
        <v>253</v>
      </c>
      <c r="B78" s="50" t="s">
        <v>43</v>
      </c>
      <c r="C78" s="50" t="s">
        <v>24</v>
      </c>
      <c r="D78" s="50">
        <v>5</v>
      </c>
      <c r="E78" s="160"/>
      <c r="F78" s="52" t="s">
        <v>340</v>
      </c>
      <c r="G78" s="68">
        <v>72</v>
      </c>
      <c r="H78" s="94">
        <v>1</v>
      </c>
      <c r="I78" s="68">
        <v>73</v>
      </c>
      <c r="J78" s="68">
        <v>81</v>
      </c>
      <c r="K78" s="94">
        <v>-1</v>
      </c>
      <c r="L78" s="68">
        <v>80</v>
      </c>
      <c r="M78" s="68">
        <v>74</v>
      </c>
      <c r="N78" s="94">
        <v>3</v>
      </c>
      <c r="O78" s="68">
        <v>77</v>
      </c>
      <c r="P78" s="154">
        <v>0.93</v>
      </c>
      <c r="Q78" s="153">
        <v>15</v>
      </c>
      <c r="R78" s="153"/>
      <c r="S78" s="125">
        <v>0</v>
      </c>
      <c r="T78" s="68">
        <v>0</v>
      </c>
      <c r="U78" s="68">
        <v>0</v>
      </c>
      <c r="V78" s="68">
        <v>0</v>
      </c>
      <c r="W78" s="68">
        <v>0</v>
      </c>
      <c r="X78" s="68">
        <v>0</v>
      </c>
      <c r="Y78" s="68">
        <v>0</v>
      </c>
      <c r="Z78" s="125">
        <v>0</v>
      </c>
      <c r="AA78" s="68">
        <v>0</v>
      </c>
      <c r="AB78" s="68">
        <v>0</v>
      </c>
      <c r="AC78" s="68">
        <v>0</v>
      </c>
      <c r="AD78" s="68">
        <v>113</v>
      </c>
      <c r="AE78" s="68">
        <v>74</v>
      </c>
      <c r="AF78" s="68">
        <v>962</v>
      </c>
      <c r="AG78" s="68">
        <v>5</v>
      </c>
      <c r="AH78" s="68">
        <v>47</v>
      </c>
      <c r="AI78" s="125">
        <v>0</v>
      </c>
      <c r="AJ78" s="68">
        <v>0</v>
      </c>
      <c r="AK78" s="127">
        <v>0</v>
      </c>
      <c r="AL78" s="68">
        <v>0</v>
      </c>
      <c r="AM78" s="128">
        <v>0</v>
      </c>
      <c r="AN78" s="129">
        <f t="shared" si="2"/>
        <v>126.2</v>
      </c>
      <c r="AO78" s="135">
        <f t="shared" si="3"/>
        <v>8.413333333333334</v>
      </c>
    </row>
    <row r="79" spans="1:41" x14ac:dyDescent="0.3">
      <c r="A79" s="78" t="s">
        <v>226</v>
      </c>
      <c r="B79" s="50" t="s">
        <v>43</v>
      </c>
      <c r="C79" s="50" t="s">
        <v>15</v>
      </c>
      <c r="D79" s="50">
        <v>10</v>
      </c>
      <c r="E79" s="160" t="s">
        <v>435</v>
      </c>
      <c r="F79" s="52" t="s">
        <v>340</v>
      </c>
      <c r="G79" s="68">
        <v>88</v>
      </c>
      <c r="H79" s="94">
        <v>-7</v>
      </c>
      <c r="I79" s="68">
        <v>81</v>
      </c>
      <c r="J79" s="68">
        <v>77</v>
      </c>
      <c r="K79" s="94">
        <v>2</v>
      </c>
      <c r="L79" s="68">
        <v>79</v>
      </c>
      <c r="M79" s="68">
        <v>72</v>
      </c>
      <c r="N79" s="94">
        <v>2</v>
      </c>
      <c r="O79" s="68">
        <v>74</v>
      </c>
      <c r="P79" s="154">
        <v>0.89</v>
      </c>
      <c r="Q79" s="153">
        <v>14</v>
      </c>
      <c r="R79" s="153"/>
      <c r="S79" s="125">
        <v>0</v>
      </c>
      <c r="T79" s="68">
        <v>0</v>
      </c>
      <c r="U79" s="68">
        <v>0</v>
      </c>
      <c r="V79" s="68">
        <v>0</v>
      </c>
      <c r="W79" s="68">
        <v>0</v>
      </c>
      <c r="X79" s="68">
        <v>0</v>
      </c>
      <c r="Y79" s="68">
        <v>0</v>
      </c>
      <c r="Z79" s="125">
        <v>0</v>
      </c>
      <c r="AA79" s="68">
        <v>0</v>
      </c>
      <c r="AB79" s="68">
        <v>0</v>
      </c>
      <c r="AC79" s="68">
        <v>0</v>
      </c>
      <c r="AD79" s="68">
        <v>125</v>
      </c>
      <c r="AE79" s="68">
        <v>80</v>
      </c>
      <c r="AF79" s="68">
        <v>921</v>
      </c>
      <c r="AG79" s="68">
        <v>7</v>
      </c>
      <c r="AH79" s="68">
        <v>54</v>
      </c>
      <c r="AI79" s="125">
        <v>0</v>
      </c>
      <c r="AJ79" s="68">
        <v>0</v>
      </c>
      <c r="AK79" s="127">
        <v>0</v>
      </c>
      <c r="AL79" s="68">
        <v>3</v>
      </c>
      <c r="AM79" s="128">
        <v>1</v>
      </c>
      <c r="AN79" s="129">
        <f t="shared" si="2"/>
        <v>132.1</v>
      </c>
      <c r="AO79" s="135">
        <f t="shared" si="3"/>
        <v>9.4357142857142851</v>
      </c>
    </row>
    <row r="80" spans="1:41" x14ac:dyDescent="0.3">
      <c r="A80" s="78" t="s">
        <v>240</v>
      </c>
      <c r="B80" s="50" t="s">
        <v>43</v>
      </c>
      <c r="C80" s="50" t="s">
        <v>34</v>
      </c>
      <c r="D80" s="50">
        <v>9</v>
      </c>
      <c r="E80" s="160"/>
      <c r="F80" s="52" t="s">
        <v>340</v>
      </c>
      <c r="G80" s="68">
        <v>67</v>
      </c>
      <c r="H80" s="94">
        <v>5</v>
      </c>
      <c r="I80" s="68">
        <v>72</v>
      </c>
      <c r="J80" s="68">
        <v>56</v>
      </c>
      <c r="K80" s="94">
        <v>1</v>
      </c>
      <c r="L80" s="68">
        <v>57</v>
      </c>
      <c r="M80" s="68">
        <v>50</v>
      </c>
      <c r="N80" s="94">
        <v>1</v>
      </c>
      <c r="O80" s="68">
        <v>51</v>
      </c>
      <c r="P80" s="154">
        <v>0.97</v>
      </c>
      <c r="Q80" s="153">
        <v>16</v>
      </c>
      <c r="R80" s="153"/>
      <c r="S80" s="125">
        <v>0</v>
      </c>
      <c r="T80" s="68">
        <v>0</v>
      </c>
      <c r="U80" s="68">
        <v>0</v>
      </c>
      <c r="V80" s="68">
        <v>0</v>
      </c>
      <c r="W80" s="68">
        <v>0</v>
      </c>
      <c r="X80" s="68">
        <v>0</v>
      </c>
      <c r="Y80" s="68">
        <v>0</v>
      </c>
      <c r="Z80" s="125">
        <v>0</v>
      </c>
      <c r="AA80" s="68">
        <v>0</v>
      </c>
      <c r="AB80" s="68">
        <v>0</v>
      </c>
      <c r="AC80" s="68">
        <v>0</v>
      </c>
      <c r="AD80" s="68">
        <v>143</v>
      </c>
      <c r="AE80" s="68">
        <v>85</v>
      </c>
      <c r="AF80" s="68">
        <v>1318</v>
      </c>
      <c r="AG80" s="68">
        <v>10</v>
      </c>
      <c r="AH80" s="68">
        <v>56</v>
      </c>
      <c r="AI80" s="125">
        <v>25</v>
      </c>
      <c r="AJ80" s="68">
        <v>0</v>
      </c>
      <c r="AK80" s="127">
        <v>0</v>
      </c>
      <c r="AL80" s="68">
        <v>0</v>
      </c>
      <c r="AM80" s="128">
        <v>0</v>
      </c>
      <c r="AN80" s="129">
        <f t="shared" si="2"/>
        <v>191.8</v>
      </c>
      <c r="AO80" s="135">
        <f t="shared" si="3"/>
        <v>11.987500000000001</v>
      </c>
    </row>
    <row r="81" spans="1:41" x14ac:dyDescent="0.3">
      <c r="A81" s="78" t="s">
        <v>277</v>
      </c>
      <c r="B81" s="50" t="s">
        <v>45</v>
      </c>
      <c r="C81" s="50" t="s">
        <v>37</v>
      </c>
      <c r="D81" s="50">
        <v>7</v>
      </c>
      <c r="E81" s="160"/>
      <c r="F81" s="52" t="s">
        <v>340</v>
      </c>
      <c r="G81" s="68">
        <v>65</v>
      </c>
      <c r="H81" s="94">
        <v>-1</v>
      </c>
      <c r="I81" s="68">
        <v>64</v>
      </c>
      <c r="J81" s="68">
        <v>68</v>
      </c>
      <c r="K81" s="94">
        <v>1</v>
      </c>
      <c r="L81" s="68">
        <v>69</v>
      </c>
      <c r="M81" s="68">
        <v>57</v>
      </c>
      <c r="N81" s="94">
        <v>4</v>
      </c>
      <c r="O81" s="68">
        <v>61</v>
      </c>
      <c r="P81" s="154">
        <v>0.99</v>
      </c>
      <c r="Q81" s="153">
        <v>16</v>
      </c>
      <c r="R81" s="153"/>
      <c r="S81" s="125">
        <v>0</v>
      </c>
      <c r="T81" s="68">
        <v>0</v>
      </c>
      <c r="U81" s="68">
        <v>0</v>
      </c>
      <c r="V81" s="68">
        <v>0</v>
      </c>
      <c r="W81" s="68">
        <v>0</v>
      </c>
      <c r="X81" s="68">
        <v>0</v>
      </c>
      <c r="Y81" s="68">
        <v>0</v>
      </c>
      <c r="Z81" s="125">
        <v>0</v>
      </c>
      <c r="AA81" s="68">
        <v>0</v>
      </c>
      <c r="AB81" s="68">
        <v>0</v>
      </c>
      <c r="AC81" s="68">
        <v>0</v>
      </c>
      <c r="AD81" s="68">
        <v>128</v>
      </c>
      <c r="AE81" s="68">
        <v>90</v>
      </c>
      <c r="AF81" s="68">
        <v>916</v>
      </c>
      <c r="AG81" s="68">
        <v>6</v>
      </c>
      <c r="AH81" s="68">
        <v>43</v>
      </c>
      <c r="AI81" s="125">
        <v>0</v>
      </c>
      <c r="AJ81" s="68">
        <v>0</v>
      </c>
      <c r="AK81" s="127">
        <v>2</v>
      </c>
      <c r="AL81" s="68">
        <v>0</v>
      </c>
      <c r="AM81" s="128">
        <v>0</v>
      </c>
      <c r="AN81" s="129">
        <f t="shared" si="2"/>
        <v>131.6</v>
      </c>
      <c r="AO81" s="135">
        <f t="shared" si="3"/>
        <v>8.2249999999999996</v>
      </c>
    </row>
    <row r="82" spans="1:41" x14ac:dyDescent="0.3">
      <c r="A82" s="78" t="s">
        <v>195</v>
      </c>
      <c r="B82" s="50" t="s">
        <v>42</v>
      </c>
      <c r="C82" s="50" t="s">
        <v>14</v>
      </c>
      <c r="D82" s="50">
        <v>7</v>
      </c>
      <c r="E82" s="160"/>
      <c r="F82" s="52" t="s">
        <v>340</v>
      </c>
      <c r="G82" s="68">
        <v>81</v>
      </c>
      <c r="H82" s="94">
        <v>-2</v>
      </c>
      <c r="I82" s="68">
        <v>79</v>
      </c>
      <c r="J82" s="68">
        <v>70</v>
      </c>
      <c r="K82" s="94">
        <v>-2</v>
      </c>
      <c r="L82" s="68">
        <v>68</v>
      </c>
      <c r="M82" s="68">
        <v>60</v>
      </c>
      <c r="N82" s="94">
        <v>-6</v>
      </c>
      <c r="O82" s="68">
        <v>54</v>
      </c>
      <c r="P82" s="154">
        <v>0.87</v>
      </c>
      <c r="Q82" s="153">
        <v>13</v>
      </c>
      <c r="R82" s="153"/>
      <c r="S82" s="125">
        <v>0</v>
      </c>
      <c r="T82" s="68">
        <v>0</v>
      </c>
      <c r="U82" s="68">
        <v>0</v>
      </c>
      <c r="V82" s="68">
        <v>0</v>
      </c>
      <c r="W82" s="68">
        <v>0</v>
      </c>
      <c r="X82" s="68">
        <v>0</v>
      </c>
      <c r="Y82" s="68">
        <v>0</v>
      </c>
      <c r="Z82" s="125">
        <v>168</v>
      </c>
      <c r="AA82" s="68">
        <v>680</v>
      </c>
      <c r="AB82" s="68">
        <v>5</v>
      </c>
      <c r="AC82" s="68">
        <v>32</v>
      </c>
      <c r="AD82" s="68">
        <v>59</v>
      </c>
      <c r="AE82" s="68">
        <v>43</v>
      </c>
      <c r="AF82" s="68">
        <v>349</v>
      </c>
      <c r="AG82" s="68">
        <v>2</v>
      </c>
      <c r="AH82" s="68">
        <v>13</v>
      </c>
      <c r="AI82" s="125">
        <v>0</v>
      </c>
      <c r="AJ82" s="68">
        <v>0</v>
      </c>
      <c r="AK82" s="127">
        <v>0</v>
      </c>
      <c r="AL82" s="68">
        <v>0</v>
      </c>
      <c r="AM82" s="128">
        <v>0</v>
      </c>
      <c r="AN82" s="129">
        <f t="shared" si="2"/>
        <v>144.9</v>
      </c>
      <c r="AO82" s="135">
        <f t="shared" si="3"/>
        <v>11.146153846153847</v>
      </c>
    </row>
    <row r="83" spans="1:41" x14ac:dyDescent="0.3">
      <c r="A83" s="78" t="s">
        <v>270</v>
      </c>
      <c r="B83" s="50" t="s">
        <v>45</v>
      </c>
      <c r="C83" s="50" t="s">
        <v>35</v>
      </c>
      <c r="D83" s="50">
        <v>8</v>
      </c>
      <c r="E83" s="160" t="s">
        <v>436</v>
      </c>
      <c r="F83" s="52" t="s">
        <v>340</v>
      </c>
      <c r="G83" s="68">
        <v>107</v>
      </c>
      <c r="H83" s="94">
        <v>-5</v>
      </c>
      <c r="I83" s="68">
        <v>102</v>
      </c>
      <c r="J83" s="68">
        <v>102</v>
      </c>
      <c r="K83" s="94" t="s">
        <v>340</v>
      </c>
      <c r="L83" s="68">
        <v>102</v>
      </c>
      <c r="M83" s="68">
        <v>101</v>
      </c>
      <c r="N83" s="94">
        <v>8</v>
      </c>
      <c r="O83" s="68">
        <v>109</v>
      </c>
      <c r="P83" s="154">
        <v>0.88</v>
      </c>
      <c r="Q83" s="153">
        <v>16</v>
      </c>
      <c r="R83" s="153"/>
      <c r="S83" s="125">
        <v>0</v>
      </c>
      <c r="T83" s="68">
        <v>0</v>
      </c>
      <c r="U83" s="68">
        <v>0</v>
      </c>
      <c r="V83" s="68">
        <v>0</v>
      </c>
      <c r="W83" s="68">
        <v>0</v>
      </c>
      <c r="X83" s="68">
        <v>0</v>
      </c>
      <c r="Y83" s="68">
        <v>0</v>
      </c>
      <c r="Z83" s="125">
        <v>0</v>
      </c>
      <c r="AA83" s="68">
        <v>0</v>
      </c>
      <c r="AB83" s="68">
        <v>0</v>
      </c>
      <c r="AC83" s="68">
        <v>0</v>
      </c>
      <c r="AD83" s="68">
        <v>89</v>
      </c>
      <c r="AE83" s="68">
        <v>58</v>
      </c>
      <c r="AF83" s="68">
        <v>702</v>
      </c>
      <c r="AG83" s="68">
        <v>3</v>
      </c>
      <c r="AH83" s="68">
        <v>42</v>
      </c>
      <c r="AI83" s="125">
        <v>0</v>
      </c>
      <c r="AJ83" s="68">
        <v>0</v>
      </c>
      <c r="AK83" s="127">
        <v>0</v>
      </c>
      <c r="AL83" s="68">
        <v>1</v>
      </c>
      <c r="AM83" s="128">
        <v>1</v>
      </c>
      <c r="AN83" s="129">
        <f t="shared" si="2"/>
        <v>86.2</v>
      </c>
      <c r="AO83" s="135">
        <f t="shared" si="3"/>
        <v>5.3875000000000002</v>
      </c>
    </row>
    <row r="84" spans="1:41" x14ac:dyDescent="0.3">
      <c r="A84" s="78" t="s">
        <v>330</v>
      </c>
      <c r="B84" s="50" t="s">
        <v>44</v>
      </c>
      <c r="C84" s="50" t="s">
        <v>32</v>
      </c>
      <c r="D84" s="50">
        <v>5</v>
      </c>
      <c r="E84" s="160"/>
      <c r="F84" s="52" t="s">
        <v>340</v>
      </c>
      <c r="G84" s="68">
        <v>77</v>
      </c>
      <c r="H84" s="94">
        <v>-1</v>
      </c>
      <c r="I84" s="68">
        <v>76</v>
      </c>
      <c r="J84" s="68">
        <v>69</v>
      </c>
      <c r="K84" s="94">
        <v>2</v>
      </c>
      <c r="L84" s="68">
        <v>71</v>
      </c>
      <c r="M84" s="68">
        <v>87</v>
      </c>
      <c r="N84" s="94">
        <v>1</v>
      </c>
      <c r="O84" s="68">
        <v>88</v>
      </c>
      <c r="P84" s="154">
        <v>0.95</v>
      </c>
      <c r="Q84" s="153">
        <v>16</v>
      </c>
      <c r="R84" s="153"/>
      <c r="S84" s="125">
        <v>392</v>
      </c>
      <c r="T84" s="68">
        <v>198</v>
      </c>
      <c r="U84" s="68">
        <v>4045</v>
      </c>
      <c r="V84" s="68">
        <v>27</v>
      </c>
      <c r="W84" s="68">
        <v>12</v>
      </c>
      <c r="X84" s="68">
        <v>46</v>
      </c>
      <c r="Y84" s="68">
        <v>224</v>
      </c>
      <c r="Z84" s="125">
        <v>56</v>
      </c>
      <c r="AA84" s="68">
        <v>311</v>
      </c>
      <c r="AB84" s="68">
        <v>1</v>
      </c>
      <c r="AC84" s="68">
        <v>18</v>
      </c>
      <c r="AD84" s="68">
        <v>1</v>
      </c>
      <c r="AE84" s="68">
        <v>1</v>
      </c>
      <c r="AF84" s="68">
        <v>-4</v>
      </c>
      <c r="AG84" s="68">
        <v>0</v>
      </c>
      <c r="AH84" s="68">
        <v>0</v>
      </c>
      <c r="AI84" s="125">
        <v>0</v>
      </c>
      <c r="AJ84" s="68">
        <v>0</v>
      </c>
      <c r="AK84" s="127">
        <v>0</v>
      </c>
      <c r="AL84" s="68">
        <v>9</v>
      </c>
      <c r="AM84" s="128">
        <v>2</v>
      </c>
      <c r="AN84" s="129">
        <f t="shared" si="2"/>
        <v>290.50000000000006</v>
      </c>
      <c r="AO84" s="135">
        <f t="shared" si="3"/>
        <v>18.156250000000004</v>
      </c>
    </row>
    <row r="85" spans="1:41" x14ac:dyDescent="0.3">
      <c r="A85" s="78" t="s">
        <v>272</v>
      </c>
      <c r="B85" s="50" t="s">
        <v>43</v>
      </c>
      <c r="C85" s="50" t="s">
        <v>21</v>
      </c>
      <c r="D85" s="50">
        <v>10</v>
      </c>
      <c r="E85" s="160"/>
      <c r="F85" s="52" t="s">
        <v>340</v>
      </c>
      <c r="G85" s="68">
        <v>76</v>
      </c>
      <c r="H85" s="94">
        <v>4</v>
      </c>
      <c r="I85" s="68">
        <v>80</v>
      </c>
      <c r="J85" s="68">
        <v>84</v>
      </c>
      <c r="K85" s="94">
        <v>10</v>
      </c>
      <c r="L85" s="68">
        <v>94</v>
      </c>
      <c r="M85" s="68">
        <v>92</v>
      </c>
      <c r="N85" s="94">
        <v>2</v>
      </c>
      <c r="O85" s="68">
        <v>94</v>
      </c>
      <c r="P85" s="154">
        <v>0.91</v>
      </c>
      <c r="Q85" s="153">
        <v>16</v>
      </c>
      <c r="R85" s="153"/>
      <c r="S85" s="125">
        <v>0</v>
      </c>
      <c r="T85" s="68">
        <v>1</v>
      </c>
      <c r="U85" s="68">
        <v>0</v>
      </c>
      <c r="V85" s="68">
        <v>0</v>
      </c>
      <c r="W85" s="68">
        <v>0</v>
      </c>
      <c r="X85" s="68">
        <v>0</v>
      </c>
      <c r="Y85" s="68">
        <v>0</v>
      </c>
      <c r="Z85" s="125">
        <v>1</v>
      </c>
      <c r="AA85" s="68">
        <v>4</v>
      </c>
      <c r="AB85" s="68">
        <v>0</v>
      </c>
      <c r="AC85" s="68">
        <v>0</v>
      </c>
      <c r="AD85" s="68">
        <v>131</v>
      </c>
      <c r="AE85" s="68">
        <v>83</v>
      </c>
      <c r="AF85" s="68">
        <v>1062</v>
      </c>
      <c r="AG85" s="68">
        <v>5</v>
      </c>
      <c r="AH85" s="68">
        <v>56</v>
      </c>
      <c r="AI85" s="125">
        <v>0</v>
      </c>
      <c r="AJ85" s="68">
        <v>0</v>
      </c>
      <c r="AK85" s="127">
        <v>0</v>
      </c>
      <c r="AL85" s="68">
        <v>0</v>
      </c>
      <c r="AM85" s="128">
        <v>0</v>
      </c>
      <c r="AN85" s="129">
        <f t="shared" si="2"/>
        <v>136.60000000000002</v>
      </c>
      <c r="AO85" s="135">
        <f t="shared" si="3"/>
        <v>8.5375000000000014</v>
      </c>
    </row>
    <row r="86" spans="1:41" x14ac:dyDescent="0.3">
      <c r="A86" s="78" t="s">
        <v>337</v>
      </c>
      <c r="B86" s="50" t="s">
        <v>43</v>
      </c>
      <c r="C86" s="50" t="s">
        <v>25</v>
      </c>
      <c r="D86" s="50">
        <v>4</v>
      </c>
      <c r="E86" s="160" t="s">
        <v>437</v>
      </c>
      <c r="F86" s="52" t="s">
        <v>340</v>
      </c>
      <c r="G86" s="68">
        <v>109</v>
      </c>
      <c r="H86" s="94">
        <v>-32</v>
      </c>
      <c r="I86" s="68">
        <v>77</v>
      </c>
      <c r="J86" s="68">
        <v>107</v>
      </c>
      <c r="K86" s="94">
        <v>-14</v>
      </c>
      <c r="L86" s="68">
        <v>93</v>
      </c>
      <c r="M86" s="68">
        <v>104</v>
      </c>
      <c r="N86" s="94">
        <v>-22</v>
      </c>
      <c r="O86" s="68">
        <v>82</v>
      </c>
      <c r="P86" s="154">
        <v>0.69</v>
      </c>
      <c r="Q86" s="153">
        <v>16</v>
      </c>
      <c r="R86" s="153"/>
      <c r="S86" s="125">
        <v>0</v>
      </c>
      <c r="T86" s="68">
        <v>0</v>
      </c>
      <c r="U86" s="68">
        <v>0</v>
      </c>
      <c r="V86" s="68">
        <v>0</v>
      </c>
      <c r="W86" s="68">
        <v>0</v>
      </c>
      <c r="X86" s="68">
        <v>0</v>
      </c>
      <c r="Y86" s="68">
        <v>0</v>
      </c>
      <c r="Z86" s="125">
        <v>2</v>
      </c>
      <c r="AA86" s="68">
        <v>13</v>
      </c>
      <c r="AB86" s="68">
        <v>0</v>
      </c>
      <c r="AC86" s="68">
        <v>0</v>
      </c>
      <c r="AD86" s="68">
        <v>119</v>
      </c>
      <c r="AE86" s="68">
        <v>74</v>
      </c>
      <c r="AF86" s="68">
        <v>953</v>
      </c>
      <c r="AG86" s="68">
        <v>7</v>
      </c>
      <c r="AH86" s="68">
        <v>50</v>
      </c>
      <c r="AI86" s="125">
        <v>0</v>
      </c>
      <c r="AJ86" s="68">
        <v>0</v>
      </c>
      <c r="AK86" s="127">
        <v>0</v>
      </c>
      <c r="AL86" s="68">
        <v>1</v>
      </c>
      <c r="AM86" s="128">
        <v>1</v>
      </c>
      <c r="AN86" s="129">
        <f t="shared" si="2"/>
        <v>136.6</v>
      </c>
      <c r="AO86" s="135">
        <f t="shared" si="3"/>
        <v>8.5374999999999996</v>
      </c>
    </row>
    <row r="87" spans="1:41" x14ac:dyDescent="0.3">
      <c r="A87" s="78" t="s">
        <v>291</v>
      </c>
      <c r="B87" s="50" t="s">
        <v>43</v>
      </c>
      <c r="C87" s="50" t="s">
        <v>13</v>
      </c>
      <c r="D87" s="50">
        <v>9</v>
      </c>
      <c r="E87" s="160"/>
      <c r="F87" s="52" t="s">
        <v>340</v>
      </c>
      <c r="G87" s="68">
        <v>80</v>
      </c>
      <c r="H87" s="94">
        <v>-2</v>
      </c>
      <c r="I87" s="68">
        <v>78</v>
      </c>
      <c r="J87" s="68">
        <v>82</v>
      </c>
      <c r="K87" s="94">
        <v>8</v>
      </c>
      <c r="L87" s="68">
        <v>90</v>
      </c>
      <c r="M87" s="68">
        <v>71</v>
      </c>
      <c r="N87" s="94">
        <v>-1</v>
      </c>
      <c r="O87" s="68">
        <v>70</v>
      </c>
      <c r="P87" s="154">
        <v>0.94</v>
      </c>
      <c r="Q87" s="153">
        <v>16</v>
      </c>
      <c r="R87" s="153"/>
      <c r="S87" s="125">
        <v>0</v>
      </c>
      <c r="T87" s="68">
        <v>0</v>
      </c>
      <c r="U87" s="68">
        <v>0</v>
      </c>
      <c r="V87" s="68">
        <v>0</v>
      </c>
      <c r="W87" s="68">
        <v>0</v>
      </c>
      <c r="X87" s="68">
        <v>0</v>
      </c>
      <c r="Y87" s="68">
        <v>0</v>
      </c>
      <c r="Z87" s="125">
        <v>0</v>
      </c>
      <c r="AA87" s="68">
        <v>0</v>
      </c>
      <c r="AB87" s="68">
        <v>0</v>
      </c>
      <c r="AC87" s="68">
        <v>0</v>
      </c>
      <c r="AD87" s="68">
        <v>134</v>
      </c>
      <c r="AE87" s="68">
        <v>79</v>
      </c>
      <c r="AF87" s="68">
        <v>1065</v>
      </c>
      <c r="AG87" s="68">
        <v>6</v>
      </c>
      <c r="AH87" s="68">
        <v>45</v>
      </c>
      <c r="AI87" s="125">
        <v>0</v>
      </c>
      <c r="AJ87" s="68">
        <v>0</v>
      </c>
      <c r="AK87" s="127">
        <v>0</v>
      </c>
      <c r="AL87" s="68">
        <v>1</v>
      </c>
      <c r="AM87" s="128">
        <v>1</v>
      </c>
      <c r="AN87" s="129">
        <f t="shared" si="2"/>
        <v>140.5</v>
      </c>
      <c r="AO87" s="135">
        <f t="shared" si="3"/>
        <v>8.78125</v>
      </c>
    </row>
    <row r="88" spans="1:41" x14ac:dyDescent="0.3">
      <c r="A88" s="78" t="s">
        <v>376</v>
      </c>
      <c r="B88" s="50" t="s">
        <v>43</v>
      </c>
      <c r="C88" s="50" t="s">
        <v>32</v>
      </c>
      <c r="D88" s="50">
        <v>5</v>
      </c>
      <c r="E88" s="160"/>
      <c r="F88" s="52" t="s">
        <v>340</v>
      </c>
      <c r="G88" s="68">
        <v>71</v>
      </c>
      <c r="H88" s="94">
        <v>4</v>
      </c>
      <c r="I88" s="68">
        <v>75</v>
      </c>
      <c r="J88" s="68">
        <v>71</v>
      </c>
      <c r="K88" s="94">
        <v>3</v>
      </c>
      <c r="L88" s="68">
        <v>74</v>
      </c>
      <c r="M88" s="68">
        <v>47</v>
      </c>
      <c r="N88" s="94">
        <v>-1</v>
      </c>
      <c r="O88" s="68">
        <v>46</v>
      </c>
      <c r="P88" s="154">
        <v>0.96</v>
      </c>
      <c r="Q88" s="153">
        <v>16</v>
      </c>
      <c r="R88" s="153"/>
      <c r="S88" s="125">
        <v>0</v>
      </c>
      <c r="T88" s="68">
        <v>0</v>
      </c>
      <c r="U88" s="68">
        <v>0</v>
      </c>
      <c r="V88" s="68">
        <v>0</v>
      </c>
      <c r="W88" s="68">
        <v>0</v>
      </c>
      <c r="X88" s="68">
        <v>0</v>
      </c>
      <c r="Y88" s="68">
        <v>0</v>
      </c>
      <c r="Z88" s="125">
        <v>2</v>
      </c>
      <c r="AA88" s="68">
        <v>-4</v>
      </c>
      <c r="AB88" s="68">
        <v>0</v>
      </c>
      <c r="AC88" s="68">
        <v>0</v>
      </c>
      <c r="AD88" s="68">
        <v>112</v>
      </c>
      <c r="AE88" s="68">
        <v>84</v>
      </c>
      <c r="AF88" s="68">
        <v>758</v>
      </c>
      <c r="AG88" s="68">
        <v>5</v>
      </c>
      <c r="AH88" s="68">
        <v>48</v>
      </c>
      <c r="AI88" s="125">
        <v>1158</v>
      </c>
      <c r="AJ88" s="68">
        <v>0</v>
      </c>
      <c r="AK88" s="127">
        <v>0</v>
      </c>
      <c r="AL88" s="68">
        <v>1</v>
      </c>
      <c r="AM88" s="128">
        <v>4</v>
      </c>
      <c r="AN88" s="129">
        <f t="shared" si="2"/>
        <v>97.399999999999991</v>
      </c>
      <c r="AO88" s="135">
        <f t="shared" si="3"/>
        <v>6.0874999999999995</v>
      </c>
    </row>
    <row r="89" spans="1:41" x14ac:dyDescent="0.3">
      <c r="A89" s="78" t="s">
        <v>228</v>
      </c>
      <c r="B89" s="50" t="s">
        <v>44</v>
      </c>
      <c r="C89" s="50" t="s">
        <v>28</v>
      </c>
      <c r="D89" s="50">
        <v>9</v>
      </c>
      <c r="E89" s="160"/>
      <c r="F89" s="52" t="s">
        <v>340</v>
      </c>
      <c r="G89" s="68">
        <v>85</v>
      </c>
      <c r="H89" s="94" t="s">
        <v>340</v>
      </c>
      <c r="I89" s="68">
        <v>85</v>
      </c>
      <c r="J89" s="68">
        <v>85</v>
      </c>
      <c r="K89" s="94">
        <v>-10</v>
      </c>
      <c r="L89" s="68">
        <v>75</v>
      </c>
      <c r="M89" s="68">
        <v>96</v>
      </c>
      <c r="N89" s="94">
        <v>-4</v>
      </c>
      <c r="O89" s="68">
        <v>92</v>
      </c>
      <c r="P89" s="154">
        <v>0.95</v>
      </c>
      <c r="Q89" s="153">
        <v>16</v>
      </c>
      <c r="R89" s="153"/>
      <c r="S89" s="125">
        <v>363</v>
      </c>
      <c r="T89" s="68">
        <v>239</v>
      </c>
      <c r="U89" s="68">
        <v>4257</v>
      </c>
      <c r="V89" s="68">
        <v>22</v>
      </c>
      <c r="W89" s="68">
        <v>12</v>
      </c>
      <c r="X89" s="68">
        <v>45</v>
      </c>
      <c r="Y89" s="68">
        <v>209</v>
      </c>
      <c r="Z89" s="125">
        <v>43</v>
      </c>
      <c r="AA89" s="68">
        <v>93</v>
      </c>
      <c r="AB89" s="68">
        <v>2</v>
      </c>
      <c r="AC89" s="68">
        <v>8</v>
      </c>
      <c r="AD89" s="68">
        <v>0</v>
      </c>
      <c r="AE89" s="68">
        <v>0</v>
      </c>
      <c r="AF89" s="68">
        <v>0</v>
      </c>
      <c r="AG89" s="68">
        <v>0</v>
      </c>
      <c r="AH89" s="68">
        <v>0</v>
      </c>
      <c r="AI89" s="125">
        <v>0</v>
      </c>
      <c r="AJ89" s="68">
        <v>0</v>
      </c>
      <c r="AK89" s="127">
        <v>1</v>
      </c>
      <c r="AL89" s="68">
        <v>8</v>
      </c>
      <c r="AM89" s="128">
        <v>3</v>
      </c>
      <c r="AN89" s="129">
        <f t="shared" si="2"/>
        <v>263.58</v>
      </c>
      <c r="AO89" s="135">
        <f t="shared" si="3"/>
        <v>16.473749999999999</v>
      </c>
    </row>
    <row r="90" spans="1:41" x14ac:dyDescent="0.3">
      <c r="A90" s="78" t="s">
        <v>225</v>
      </c>
      <c r="B90" s="50" t="s">
        <v>42</v>
      </c>
      <c r="C90" s="50" t="s">
        <v>28</v>
      </c>
      <c r="D90" s="50">
        <v>9</v>
      </c>
      <c r="E90" s="160"/>
      <c r="F90" s="52" t="s">
        <v>340</v>
      </c>
      <c r="G90" s="68">
        <v>98</v>
      </c>
      <c r="H90" s="94" t="s">
        <v>340</v>
      </c>
      <c r="I90" s="68">
        <v>98</v>
      </c>
      <c r="J90" s="68">
        <v>80</v>
      </c>
      <c r="K90" s="94">
        <v>-7</v>
      </c>
      <c r="L90" s="68">
        <v>73</v>
      </c>
      <c r="M90" s="68">
        <v>79</v>
      </c>
      <c r="N90" s="94">
        <v>-1</v>
      </c>
      <c r="O90" s="68">
        <v>78</v>
      </c>
      <c r="P90" s="154">
        <v>0.77</v>
      </c>
      <c r="Q90" s="153">
        <v>15</v>
      </c>
      <c r="R90" s="153"/>
      <c r="S90" s="125">
        <v>0</v>
      </c>
      <c r="T90" s="68">
        <v>0</v>
      </c>
      <c r="U90" s="68">
        <v>0</v>
      </c>
      <c r="V90" s="68">
        <v>0</v>
      </c>
      <c r="W90" s="68">
        <v>0</v>
      </c>
      <c r="X90" s="68">
        <v>0</v>
      </c>
      <c r="Y90" s="68">
        <v>0</v>
      </c>
      <c r="Z90" s="125">
        <v>223</v>
      </c>
      <c r="AA90" s="68">
        <v>860</v>
      </c>
      <c r="AB90" s="68">
        <v>7</v>
      </c>
      <c r="AC90" s="68">
        <v>43</v>
      </c>
      <c r="AD90" s="68">
        <v>53</v>
      </c>
      <c r="AE90" s="68">
        <v>34</v>
      </c>
      <c r="AF90" s="68">
        <v>322</v>
      </c>
      <c r="AG90" s="68">
        <v>1</v>
      </c>
      <c r="AH90" s="68">
        <v>14</v>
      </c>
      <c r="AI90" s="125">
        <v>0</v>
      </c>
      <c r="AJ90" s="68">
        <v>0</v>
      </c>
      <c r="AK90" s="127">
        <v>0</v>
      </c>
      <c r="AL90" s="68">
        <v>5</v>
      </c>
      <c r="AM90" s="128">
        <v>1</v>
      </c>
      <c r="AN90" s="129">
        <f t="shared" si="2"/>
        <v>164.2</v>
      </c>
      <c r="AO90" s="135">
        <f t="shared" si="3"/>
        <v>10.946666666666665</v>
      </c>
    </row>
    <row r="91" spans="1:41" x14ac:dyDescent="0.3">
      <c r="A91" s="78" t="s">
        <v>252</v>
      </c>
      <c r="B91" s="50" t="s">
        <v>43</v>
      </c>
      <c r="C91" s="50" t="s">
        <v>30</v>
      </c>
      <c r="D91" s="50">
        <v>11</v>
      </c>
      <c r="E91" s="160"/>
      <c r="F91" s="52" t="s">
        <v>340</v>
      </c>
      <c r="G91" s="68">
        <v>89</v>
      </c>
      <c r="H91" s="94">
        <v>4</v>
      </c>
      <c r="I91" s="68">
        <v>93</v>
      </c>
      <c r="J91" s="68">
        <v>96</v>
      </c>
      <c r="K91" s="94">
        <v>4</v>
      </c>
      <c r="L91" s="68">
        <v>100</v>
      </c>
      <c r="M91" s="68">
        <v>102</v>
      </c>
      <c r="N91" s="94" t="s">
        <v>340</v>
      </c>
      <c r="O91" s="68">
        <v>102</v>
      </c>
      <c r="P91" s="154">
        <v>0.85</v>
      </c>
      <c r="Q91" s="153">
        <v>16</v>
      </c>
      <c r="R91" s="153"/>
      <c r="S91" s="125">
        <v>0</v>
      </c>
      <c r="T91" s="68">
        <v>0</v>
      </c>
      <c r="U91" s="68">
        <v>0</v>
      </c>
      <c r="V91" s="68">
        <v>0</v>
      </c>
      <c r="W91" s="68">
        <v>0</v>
      </c>
      <c r="X91" s="68">
        <v>0</v>
      </c>
      <c r="Y91" s="68">
        <v>0</v>
      </c>
      <c r="Z91" s="125">
        <v>0</v>
      </c>
      <c r="AA91" s="68">
        <v>0</v>
      </c>
      <c r="AB91" s="68">
        <v>0</v>
      </c>
      <c r="AC91" s="68">
        <v>0</v>
      </c>
      <c r="AD91" s="68">
        <v>99</v>
      </c>
      <c r="AE91" s="68">
        <v>59</v>
      </c>
      <c r="AF91" s="68">
        <v>902</v>
      </c>
      <c r="AG91" s="68">
        <v>5</v>
      </c>
      <c r="AH91" s="68">
        <v>45</v>
      </c>
      <c r="AI91" s="125">
        <v>0</v>
      </c>
      <c r="AJ91" s="68">
        <v>0</v>
      </c>
      <c r="AK91" s="127">
        <v>0</v>
      </c>
      <c r="AL91" s="68">
        <v>1</v>
      </c>
      <c r="AM91" s="128">
        <v>1</v>
      </c>
      <c r="AN91" s="129">
        <f t="shared" si="2"/>
        <v>118.2</v>
      </c>
      <c r="AO91" s="135">
        <f t="shared" si="3"/>
        <v>7.3875000000000002</v>
      </c>
    </row>
    <row r="92" spans="1:41" x14ac:dyDescent="0.3">
      <c r="A92" s="78" t="s">
        <v>377</v>
      </c>
      <c r="B92" s="50" t="s">
        <v>43</v>
      </c>
      <c r="C92" s="50" t="s">
        <v>16</v>
      </c>
      <c r="D92" s="50">
        <v>9</v>
      </c>
      <c r="E92" s="160"/>
      <c r="F92" s="52" t="s">
        <v>340</v>
      </c>
      <c r="G92" s="68">
        <v>82</v>
      </c>
      <c r="H92" s="94">
        <v>5</v>
      </c>
      <c r="I92" s="68">
        <v>87</v>
      </c>
      <c r="J92" s="68">
        <v>83</v>
      </c>
      <c r="K92" s="94">
        <v>-1</v>
      </c>
      <c r="L92" s="68">
        <v>82</v>
      </c>
      <c r="M92" s="68">
        <v>77</v>
      </c>
      <c r="N92" s="94">
        <v>2</v>
      </c>
      <c r="O92" s="68">
        <v>79</v>
      </c>
      <c r="P92" s="154">
        <v>0.89</v>
      </c>
      <c r="Q92" s="153">
        <v>16</v>
      </c>
      <c r="R92" s="153"/>
      <c r="S92" s="125">
        <v>0</v>
      </c>
      <c r="T92" s="68">
        <v>0</v>
      </c>
      <c r="U92" s="68">
        <v>0</v>
      </c>
      <c r="V92" s="68">
        <v>0</v>
      </c>
      <c r="W92" s="68">
        <v>0</v>
      </c>
      <c r="X92" s="68">
        <v>0</v>
      </c>
      <c r="Y92" s="68">
        <v>0</v>
      </c>
      <c r="Z92" s="125">
        <v>3</v>
      </c>
      <c r="AA92" s="68">
        <v>-6</v>
      </c>
      <c r="AB92" s="68">
        <v>0</v>
      </c>
      <c r="AC92" s="68">
        <v>0</v>
      </c>
      <c r="AD92" s="68">
        <v>103</v>
      </c>
      <c r="AE92" s="68">
        <v>48</v>
      </c>
      <c r="AF92" s="68">
        <v>696</v>
      </c>
      <c r="AG92" s="68">
        <v>5</v>
      </c>
      <c r="AH92" s="68">
        <v>31</v>
      </c>
      <c r="AI92" s="125">
        <v>0</v>
      </c>
      <c r="AJ92" s="68">
        <v>0</v>
      </c>
      <c r="AK92" s="127">
        <v>0</v>
      </c>
      <c r="AL92" s="68">
        <v>0</v>
      </c>
      <c r="AM92" s="128">
        <v>0</v>
      </c>
      <c r="AN92" s="129">
        <f t="shared" si="2"/>
        <v>99</v>
      </c>
      <c r="AO92" s="135">
        <f t="shared" si="3"/>
        <v>6.1875</v>
      </c>
    </row>
    <row r="93" spans="1:41" x14ac:dyDescent="0.3">
      <c r="A93" s="78" t="s">
        <v>207</v>
      </c>
      <c r="B93" s="50" t="s">
        <v>43</v>
      </c>
      <c r="C93" s="50" t="s">
        <v>16</v>
      </c>
      <c r="D93" s="50">
        <v>9</v>
      </c>
      <c r="E93" s="160"/>
      <c r="F93" s="52" t="s">
        <v>340</v>
      </c>
      <c r="G93" s="68">
        <v>79</v>
      </c>
      <c r="H93" s="94">
        <v>4</v>
      </c>
      <c r="I93" s="68">
        <v>83</v>
      </c>
      <c r="J93" s="68">
        <v>75</v>
      </c>
      <c r="K93" s="94">
        <v>8</v>
      </c>
      <c r="L93" s="68">
        <v>83</v>
      </c>
      <c r="M93" s="68">
        <v>64</v>
      </c>
      <c r="N93" s="94">
        <v>-1</v>
      </c>
      <c r="O93" s="68">
        <v>63</v>
      </c>
      <c r="P93" s="154">
        <v>0.94</v>
      </c>
      <c r="Q93" s="153">
        <v>14</v>
      </c>
      <c r="R93" s="153"/>
      <c r="S93" s="125">
        <v>0</v>
      </c>
      <c r="T93" s="68">
        <v>0</v>
      </c>
      <c r="U93" s="68">
        <v>0</v>
      </c>
      <c r="V93" s="68">
        <v>0</v>
      </c>
      <c r="W93" s="68">
        <v>0</v>
      </c>
      <c r="X93" s="68">
        <v>0</v>
      </c>
      <c r="Y93" s="68">
        <v>0</v>
      </c>
      <c r="Z93" s="125">
        <v>0</v>
      </c>
      <c r="AA93" s="68">
        <v>0</v>
      </c>
      <c r="AB93" s="68">
        <v>0</v>
      </c>
      <c r="AC93" s="68">
        <v>0</v>
      </c>
      <c r="AD93" s="68">
        <v>103</v>
      </c>
      <c r="AE93" s="68">
        <v>63</v>
      </c>
      <c r="AF93" s="68">
        <v>784</v>
      </c>
      <c r="AG93" s="68">
        <v>2</v>
      </c>
      <c r="AH93" s="68">
        <v>39</v>
      </c>
      <c r="AI93" s="125">
        <v>0</v>
      </c>
      <c r="AJ93" s="68">
        <v>0</v>
      </c>
      <c r="AK93" s="127">
        <v>0</v>
      </c>
      <c r="AL93" s="68">
        <v>1</v>
      </c>
      <c r="AM93" s="128">
        <v>1</v>
      </c>
      <c r="AN93" s="129">
        <f t="shared" si="2"/>
        <v>88.4</v>
      </c>
      <c r="AO93" s="135">
        <f t="shared" si="3"/>
        <v>6.3142857142857149</v>
      </c>
    </row>
    <row r="94" spans="1:41" x14ac:dyDescent="0.3">
      <c r="A94" s="78" t="s">
        <v>247</v>
      </c>
      <c r="B94" s="50" t="s">
        <v>45</v>
      </c>
      <c r="C94" s="50" t="s">
        <v>33</v>
      </c>
      <c r="D94" s="50">
        <v>6</v>
      </c>
      <c r="E94" s="160"/>
      <c r="F94" s="52" t="s">
        <v>340</v>
      </c>
      <c r="G94" s="68">
        <v>84</v>
      </c>
      <c r="H94" s="94" t="s">
        <v>340</v>
      </c>
      <c r="I94" s="68">
        <v>84</v>
      </c>
      <c r="J94" s="68">
        <v>89</v>
      </c>
      <c r="K94" s="94">
        <v>-5</v>
      </c>
      <c r="L94" s="68">
        <v>84</v>
      </c>
      <c r="M94" s="68">
        <v>75</v>
      </c>
      <c r="N94" s="94">
        <v>1</v>
      </c>
      <c r="O94" s="68">
        <v>76</v>
      </c>
      <c r="P94" s="154">
        <v>0.99</v>
      </c>
      <c r="Q94" s="153">
        <v>16</v>
      </c>
      <c r="R94" s="153"/>
      <c r="S94" s="125">
        <v>0</v>
      </c>
      <c r="T94" s="68">
        <v>0</v>
      </c>
      <c r="U94" s="68">
        <v>0</v>
      </c>
      <c r="V94" s="68">
        <v>0</v>
      </c>
      <c r="W94" s="68">
        <v>0</v>
      </c>
      <c r="X94" s="68">
        <v>0</v>
      </c>
      <c r="Y94" s="68">
        <v>0</v>
      </c>
      <c r="Z94" s="125">
        <v>0</v>
      </c>
      <c r="AA94" s="68">
        <v>0</v>
      </c>
      <c r="AB94" s="68">
        <v>0</v>
      </c>
      <c r="AC94" s="68">
        <v>0</v>
      </c>
      <c r="AD94" s="68">
        <v>90</v>
      </c>
      <c r="AE94" s="68">
        <v>64</v>
      </c>
      <c r="AF94" s="68">
        <v>703</v>
      </c>
      <c r="AG94" s="68">
        <v>5</v>
      </c>
      <c r="AH94" s="68">
        <v>48</v>
      </c>
      <c r="AI94" s="125">
        <v>0</v>
      </c>
      <c r="AJ94" s="68">
        <v>0</v>
      </c>
      <c r="AK94" s="127">
        <v>0</v>
      </c>
      <c r="AL94" s="68">
        <v>0</v>
      </c>
      <c r="AM94" s="128">
        <v>0</v>
      </c>
      <c r="AN94" s="129">
        <f t="shared" si="2"/>
        <v>100.3</v>
      </c>
      <c r="AO94" s="135">
        <f t="shared" si="3"/>
        <v>6.2687499999999998</v>
      </c>
    </row>
    <row r="95" spans="1:41" x14ac:dyDescent="0.3">
      <c r="A95" s="78" t="s">
        <v>378</v>
      </c>
      <c r="B95" s="50" t="s">
        <v>42</v>
      </c>
      <c r="C95" s="50" t="s">
        <v>15</v>
      </c>
      <c r="D95" s="50">
        <v>10</v>
      </c>
      <c r="E95" s="160"/>
      <c r="F95" s="52" t="s">
        <v>340</v>
      </c>
      <c r="G95" s="68">
        <v>94</v>
      </c>
      <c r="H95" s="94" t="s">
        <v>340</v>
      </c>
      <c r="I95" s="68">
        <v>94</v>
      </c>
      <c r="J95" s="68">
        <v>88</v>
      </c>
      <c r="K95" s="94">
        <v>-3</v>
      </c>
      <c r="L95" s="68">
        <v>85</v>
      </c>
      <c r="M95" s="68">
        <v>94</v>
      </c>
      <c r="N95" s="94">
        <v>-7</v>
      </c>
      <c r="O95" s="68">
        <v>87</v>
      </c>
      <c r="P95" s="154">
        <v>0.72</v>
      </c>
      <c r="Q95" s="153" t="s">
        <v>340</v>
      </c>
      <c r="R95" s="153"/>
      <c r="S95" s="125" t="s">
        <v>340</v>
      </c>
      <c r="T95" s="68" t="s">
        <v>340</v>
      </c>
      <c r="U95" s="68" t="s">
        <v>340</v>
      </c>
      <c r="V95" s="68" t="s">
        <v>340</v>
      </c>
      <c r="W95" s="68" t="s">
        <v>340</v>
      </c>
      <c r="X95" s="68" t="s">
        <v>340</v>
      </c>
      <c r="Y95" s="68" t="s">
        <v>340</v>
      </c>
      <c r="Z95" s="125" t="s">
        <v>340</v>
      </c>
      <c r="AA95" s="68" t="s">
        <v>340</v>
      </c>
      <c r="AB95" s="68" t="s">
        <v>340</v>
      </c>
      <c r="AC95" s="68" t="s">
        <v>340</v>
      </c>
      <c r="AD95" s="68" t="s">
        <v>340</v>
      </c>
      <c r="AE95" s="68" t="s">
        <v>340</v>
      </c>
      <c r="AF95" s="68" t="s">
        <v>340</v>
      </c>
      <c r="AG95" s="68" t="s">
        <v>340</v>
      </c>
      <c r="AH95" s="68" t="s">
        <v>340</v>
      </c>
      <c r="AI95" s="125" t="s">
        <v>340</v>
      </c>
      <c r="AJ95" s="68" t="s">
        <v>340</v>
      </c>
      <c r="AK95" s="127" t="s">
        <v>340</v>
      </c>
      <c r="AL95" s="68" t="s">
        <v>340</v>
      </c>
      <c r="AM95" s="128" t="s">
        <v>340</v>
      </c>
      <c r="AN95" s="129">
        <f t="shared" si="2"/>
        <v>0</v>
      </c>
      <c r="AO95" s="135" t="str">
        <f t="shared" si="3"/>
        <v>-</v>
      </c>
    </row>
    <row r="96" spans="1:41" x14ac:dyDescent="0.3">
      <c r="A96" s="78" t="s">
        <v>237</v>
      </c>
      <c r="B96" s="50" t="s">
        <v>45</v>
      </c>
      <c r="C96" s="50" t="s">
        <v>32</v>
      </c>
      <c r="D96" s="50">
        <v>5</v>
      </c>
      <c r="E96" s="160"/>
      <c r="F96" s="52" t="s">
        <v>340</v>
      </c>
      <c r="G96" s="68">
        <v>86</v>
      </c>
      <c r="H96" s="94">
        <v>2</v>
      </c>
      <c r="I96" s="68">
        <v>88</v>
      </c>
      <c r="J96" s="68">
        <v>86</v>
      </c>
      <c r="K96" s="94">
        <v>5</v>
      </c>
      <c r="L96" s="68">
        <v>91</v>
      </c>
      <c r="M96" s="68">
        <v>80</v>
      </c>
      <c r="N96" s="94" t="s">
        <v>340</v>
      </c>
      <c r="O96" s="68">
        <v>80</v>
      </c>
      <c r="P96" s="154">
        <v>0.97</v>
      </c>
      <c r="Q96" s="153">
        <v>10</v>
      </c>
      <c r="R96" s="153"/>
      <c r="S96" s="125">
        <v>0</v>
      </c>
      <c r="T96" s="68">
        <v>0</v>
      </c>
      <c r="U96" s="68">
        <v>0</v>
      </c>
      <c r="V96" s="68">
        <v>0</v>
      </c>
      <c r="W96" s="68">
        <v>0</v>
      </c>
      <c r="X96" s="68">
        <v>0</v>
      </c>
      <c r="Y96" s="68">
        <v>0</v>
      </c>
      <c r="Z96" s="125">
        <v>0</v>
      </c>
      <c r="AA96" s="68">
        <v>0</v>
      </c>
      <c r="AB96" s="68">
        <v>0</v>
      </c>
      <c r="AC96" s="68">
        <v>0</v>
      </c>
      <c r="AD96" s="68">
        <v>48</v>
      </c>
      <c r="AE96" s="68">
        <v>24</v>
      </c>
      <c r="AF96" s="68">
        <v>424</v>
      </c>
      <c r="AG96" s="68">
        <v>2</v>
      </c>
      <c r="AH96" s="68">
        <v>13</v>
      </c>
      <c r="AI96" s="125">
        <v>0</v>
      </c>
      <c r="AJ96" s="68">
        <v>0</v>
      </c>
      <c r="AK96" s="127">
        <v>0</v>
      </c>
      <c r="AL96" s="68">
        <v>0</v>
      </c>
      <c r="AM96" s="128">
        <v>0</v>
      </c>
      <c r="AN96" s="129">
        <f t="shared" si="2"/>
        <v>54.4</v>
      </c>
      <c r="AO96" s="135">
        <f t="shared" si="3"/>
        <v>5.4399999999999995</v>
      </c>
    </row>
    <row r="97" spans="1:41" x14ac:dyDescent="0.3">
      <c r="A97" s="78" t="s">
        <v>224</v>
      </c>
      <c r="B97" s="50" t="s">
        <v>42</v>
      </c>
      <c r="C97" s="50" t="s">
        <v>36</v>
      </c>
      <c r="D97" s="50">
        <v>11</v>
      </c>
      <c r="E97" s="160"/>
      <c r="F97" s="52" t="s">
        <v>340</v>
      </c>
      <c r="G97" s="68">
        <v>93</v>
      </c>
      <c r="H97" s="94">
        <v>3</v>
      </c>
      <c r="I97" s="68">
        <v>96</v>
      </c>
      <c r="J97" s="68">
        <v>97</v>
      </c>
      <c r="K97" s="94">
        <v>1</v>
      </c>
      <c r="L97" s="68">
        <v>98</v>
      </c>
      <c r="M97" s="68">
        <v>67</v>
      </c>
      <c r="N97" s="94">
        <v>1</v>
      </c>
      <c r="O97" s="68">
        <v>68</v>
      </c>
      <c r="P97" s="154">
        <v>0.67</v>
      </c>
      <c r="Q97" s="153">
        <v>16</v>
      </c>
      <c r="R97" s="153"/>
      <c r="S97" s="125">
        <v>0</v>
      </c>
      <c r="T97" s="68">
        <v>0</v>
      </c>
      <c r="U97" s="68">
        <v>0</v>
      </c>
      <c r="V97" s="68">
        <v>0</v>
      </c>
      <c r="W97" s="68">
        <v>0</v>
      </c>
      <c r="X97" s="68">
        <v>0</v>
      </c>
      <c r="Y97" s="68">
        <v>0</v>
      </c>
      <c r="Z97" s="125">
        <v>96</v>
      </c>
      <c r="AA97" s="68">
        <v>391</v>
      </c>
      <c r="AB97" s="68">
        <v>2</v>
      </c>
      <c r="AC97" s="68">
        <v>15</v>
      </c>
      <c r="AD97" s="68">
        <v>77</v>
      </c>
      <c r="AE97" s="68">
        <v>52</v>
      </c>
      <c r="AF97" s="68">
        <v>447</v>
      </c>
      <c r="AG97" s="68">
        <v>3</v>
      </c>
      <c r="AH97" s="68">
        <v>24</v>
      </c>
      <c r="AI97" s="125">
        <v>0</v>
      </c>
      <c r="AJ97" s="68">
        <v>0</v>
      </c>
      <c r="AK97" s="127">
        <v>0</v>
      </c>
      <c r="AL97" s="68">
        <v>0</v>
      </c>
      <c r="AM97" s="128">
        <v>0</v>
      </c>
      <c r="AN97" s="129">
        <f t="shared" si="2"/>
        <v>113.80000000000001</v>
      </c>
      <c r="AO97" s="135">
        <f t="shared" si="3"/>
        <v>7.1125000000000007</v>
      </c>
    </row>
    <row r="98" spans="1:41" x14ac:dyDescent="0.3">
      <c r="A98" s="78" t="s">
        <v>379</v>
      </c>
      <c r="B98" s="50" t="s">
        <v>43</v>
      </c>
      <c r="C98" s="50" t="s">
        <v>35</v>
      </c>
      <c r="D98" s="50">
        <v>8</v>
      </c>
      <c r="E98" s="160"/>
      <c r="F98" s="52" t="s">
        <v>340</v>
      </c>
      <c r="G98" s="68">
        <v>78</v>
      </c>
      <c r="H98" s="94">
        <v>8</v>
      </c>
      <c r="I98" s="68">
        <v>86</v>
      </c>
      <c r="J98" s="68">
        <v>79</v>
      </c>
      <c r="K98" s="94">
        <v>7</v>
      </c>
      <c r="L98" s="68">
        <v>86</v>
      </c>
      <c r="M98" s="68">
        <v>82</v>
      </c>
      <c r="N98" s="94">
        <v>7</v>
      </c>
      <c r="O98" s="68">
        <v>89</v>
      </c>
      <c r="P98" s="154">
        <v>0.91</v>
      </c>
      <c r="Q98" s="153" t="s">
        <v>340</v>
      </c>
      <c r="R98" s="153"/>
      <c r="S98" s="125" t="s">
        <v>340</v>
      </c>
      <c r="T98" s="68" t="s">
        <v>340</v>
      </c>
      <c r="U98" s="68" t="s">
        <v>340</v>
      </c>
      <c r="V98" s="68" t="s">
        <v>340</v>
      </c>
      <c r="W98" s="68" t="s">
        <v>340</v>
      </c>
      <c r="X98" s="68" t="s">
        <v>340</v>
      </c>
      <c r="Y98" s="68" t="s">
        <v>340</v>
      </c>
      <c r="Z98" s="125" t="s">
        <v>340</v>
      </c>
      <c r="AA98" s="68" t="s">
        <v>340</v>
      </c>
      <c r="AB98" s="68" t="s">
        <v>340</v>
      </c>
      <c r="AC98" s="68" t="s">
        <v>340</v>
      </c>
      <c r="AD98" s="68" t="s">
        <v>340</v>
      </c>
      <c r="AE98" s="68" t="s">
        <v>340</v>
      </c>
      <c r="AF98" s="68" t="s">
        <v>340</v>
      </c>
      <c r="AG98" s="68" t="s">
        <v>340</v>
      </c>
      <c r="AH98" s="68" t="s">
        <v>340</v>
      </c>
      <c r="AI98" s="125" t="s">
        <v>340</v>
      </c>
      <c r="AJ98" s="68" t="s">
        <v>340</v>
      </c>
      <c r="AK98" s="127" t="s">
        <v>340</v>
      </c>
      <c r="AL98" s="68" t="s">
        <v>340</v>
      </c>
      <c r="AM98" s="128" t="s">
        <v>340</v>
      </c>
      <c r="AN98" s="129">
        <f t="shared" si="2"/>
        <v>0</v>
      </c>
      <c r="AO98" s="135" t="str">
        <f t="shared" si="3"/>
        <v>-</v>
      </c>
    </row>
    <row r="99" spans="1:41" x14ac:dyDescent="0.3">
      <c r="A99" s="78" t="s">
        <v>183</v>
      </c>
      <c r="B99" s="50" t="s">
        <v>43</v>
      </c>
      <c r="C99" s="50" t="s">
        <v>17</v>
      </c>
      <c r="D99" s="50">
        <v>5</v>
      </c>
      <c r="E99" s="160"/>
      <c r="F99" s="52" t="s">
        <v>340</v>
      </c>
      <c r="G99" s="68">
        <v>83</v>
      </c>
      <c r="H99" s="94">
        <v>7</v>
      </c>
      <c r="I99" s="68">
        <v>90</v>
      </c>
      <c r="J99" s="68">
        <v>76</v>
      </c>
      <c r="K99" s="94">
        <v>12</v>
      </c>
      <c r="L99" s="68">
        <v>88</v>
      </c>
      <c r="M99" s="68">
        <v>83</v>
      </c>
      <c r="N99" s="94">
        <v>-2</v>
      </c>
      <c r="O99" s="68">
        <v>81</v>
      </c>
      <c r="P99" s="154">
        <v>0.88</v>
      </c>
      <c r="Q99" s="153">
        <v>12</v>
      </c>
      <c r="R99" s="153"/>
      <c r="S99" s="125">
        <v>0</v>
      </c>
      <c r="T99" s="68">
        <v>0</v>
      </c>
      <c r="U99" s="68">
        <v>0</v>
      </c>
      <c r="V99" s="68">
        <v>0</v>
      </c>
      <c r="W99" s="68">
        <v>0</v>
      </c>
      <c r="X99" s="68">
        <v>0</v>
      </c>
      <c r="Y99" s="68">
        <v>0</v>
      </c>
      <c r="Z99" s="125">
        <v>1</v>
      </c>
      <c r="AA99" s="68">
        <v>-11</v>
      </c>
      <c r="AB99" s="68">
        <v>0</v>
      </c>
      <c r="AC99" s="68">
        <v>0</v>
      </c>
      <c r="AD99" s="68">
        <v>59</v>
      </c>
      <c r="AE99" s="68">
        <v>31</v>
      </c>
      <c r="AF99" s="68">
        <v>475</v>
      </c>
      <c r="AG99" s="68">
        <v>2</v>
      </c>
      <c r="AH99" s="68">
        <v>19</v>
      </c>
      <c r="AI99" s="125">
        <v>0</v>
      </c>
      <c r="AJ99" s="68">
        <v>0</v>
      </c>
      <c r="AK99" s="127">
        <v>1</v>
      </c>
      <c r="AL99" s="68">
        <v>1</v>
      </c>
      <c r="AM99" s="128">
        <v>0</v>
      </c>
      <c r="AN99" s="129">
        <f t="shared" si="2"/>
        <v>60.4</v>
      </c>
      <c r="AO99" s="135">
        <f t="shared" si="3"/>
        <v>5.0333333333333332</v>
      </c>
    </row>
    <row r="100" spans="1:41" x14ac:dyDescent="0.3">
      <c r="A100" s="78" t="s">
        <v>214</v>
      </c>
      <c r="B100" s="50" t="s">
        <v>43</v>
      </c>
      <c r="C100" s="50" t="s">
        <v>40</v>
      </c>
      <c r="D100" s="50">
        <v>8</v>
      </c>
      <c r="E100" s="160"/>
      <c r="F100" s="52" t="s">
        <v>340</v>
      </c>
      <c r="G100" s="68">
        <v>87</v>
      </c>
      <c r="H100" s="94">
        <v>4</v>
      </c>
      <c r="I100" s="68">
        <v>91</v>
      </c>
      <c r="J100" s="68">
        <v>106</v>
      </c>
      <c r="K100" s="94">
        <v>9</v>
      </c>
      <c r="L100" s="68">
        <v>115</v>
      </c>
      <c r="M100" s="68">
        <v>103</v>
      </c>
      <c r="N100" s="94">
        <v>4</v>
      </c>
      <c r="O100" s="68">
        <v>107</v>
      </c>
      <c r="P100" s="154">
        <v>0.84</v>
      </c>
      <c r="Q100" s="153">
        <v>16</v>
      </c>
      <c r="R100" s="153"/>
      <c r="S100" s="125">
        <v>0</v>
      </c>
      <c r="T100" s="68">
        <v>1</v>
      </c>
      <c r="U100" s="68">
        <v>0</v>
      </c>
      <c r="V100" s="68">
        <v>0</v>
      </c>
      <c r="W100" s="68">
        <v>0</v>
      </c>
      <c r="X100" s="68">
        <v>0</v>
      </c>
      <c r="Y100" s="68">
        <v>0</v>
      </c>
      <c r="Z100" s="125">
        <v>0</v>
      </c>
      <c r="AA100" s="68">
        <v>0</v>
      </c>
      <c r="AB100" s="68">
        <v>0</v>
      </c>
      <c r="AC100" s="68">
        <v>0</v>
      </c>
      <c r="AD100" s="68">
        <v>105</v>
      </c>
      <c r="AE100" s="68">
        <v>68</v>
      </c>
      <c r="AF100" s="68">
        <v>752</v>
      </c>
      <c r="AG100" s="68">
        <v>3</v>
      </c>
      <c r="AH100" s="68">
        <v>32</v>
      </c>
      <c r="AI100" s="125">
        <v>0</v>
      </c>
      <c r="AJ100" s="68">
        <v>0</v>
      </c>
      <c r="AK100" s="127">
        <v>0</v>
      </c>
      <c r="AL100" s="68">
        <v>0</v>
      </c>
      <c r="AM100" s="128">
        <v>0</v>
      </c>
      <c r="AN100" s="129">
        <f t="shared" si="2"/>
        <v>93.2</v>
      </c>
      <c r="AO100" s="135">
        <f t="shared" si="3"/>
        <v>5.8250000000000002</v>
      </c>
    </row>
    <row r="101" spans="1:41" x14ac:dyDescent="0.3">
      <c r="A101" s="78" t="s">
        <v>282</v>
      </c>
      <c r="B101" s="50" t="s">
        <v>42</v>
      </c>
      <c r="C101" s="50" t="s">
        <v>15</v>
      </c>
      <c r="D101" s="50">
        <v>10</v>
      </c>
      <c r="E101" s="160" t="s">
        <v>461</v>
      </c>
      <c r="F101" s="52" t="s">
        <v>340</v>
      </c>
      <c r="G101" s="68">
        <v>101</v>
      </c>
      <c r="H101" s="94" t="s">
        <v>340</v>
      </c>
      <c r="I101" s="68">
        <v>101</v>
      </c>
      <c r="J101" s="68">
        <v>98</v>
      </c>
      <c r="K101" s="94">
        <v>-3</v>
      </c>
      <c r="L101" s="68">
        <v>95</v>
      </c>
      <c r="M101" s="68">
        <v>86</v>
      </c>
      <c r="N101" s="94">
        <v>-2</v>
      </c>
      <c r="O101" s="68">
        <v>84</v>
      </c>
      <c r="P101" s="154">
        <v>0.56000000000000005</v>
      </c>
      <c r="Q101" s="153">
        <v>16</v>
      </c>
      <c r="R101" s="153"/>
      <c r="S101" s="125">
        <v>0</v>
      </c>
      <c r="T101" s="68">
        <v>0</v>
      </c>
      <c r="U101" s="68">
        <v>0</v>
      </c>
      <c r="V101" s="68">
        <v>0</v>
      </c>
      <c r="W101" s="68">
        <v>0</v>
      </c>
      <c r="X101" s="68">
        <v>0</v>
      </c>
      <c r="Y101" s="68">
        <v>0</v>
      </c>
      <c r="Z101" s="125">
        <v>65</v>
      </c>
      <c r="AA101" s="68">
        <v>248</v>
      </c>
      <c r="AB101" s="68">
        <v>1</v>
      </c>
      <c r="AC101" s="68">
        <v>9</v>
      </c>
      <c r="AD101" s="68">
        <v>37</v>
      </c>
      <c r="AE101" s="68">
        <v>30</v>
      </c>
      <c r="AF101" s="68">
        <v>225</v>
      </c>
      <c r="AG101" s="68">
        <v>1</v>
      </c>
      <c r="AH101" s="68">
        <v>8</v>
      </c>
      <c r="AI101" s="125">
        <v>0</v>
      </c>
      <c r="AJ101" s="68">
        <v>0</v>
      </c>
      <c r="AK101" s="127">
        <v>0</v>
      </c>
      <c r="AL101" s="68">
        <v>1</v>
      </c>
      <c r="AM101" s="128">
        <v>1</v>
      </c>
      <c r="AN101" s="129">
        <f t="shared" si="2"/>
        <v>57.3</v>
      </c>
      <c r="AO101" s="135">
        <f t="shared" si="3"/>
        <v>3.5812499999999998</v>
      </c>
    </row>
    <row r="102" spans="1:41" x14ac:dyDescent="0.3">
      <c r="A102" s="78" t="s">
        <v>238</v>
      </c>
      <c r="B102" s="50" t="s">
        <v>43</v>
      </c>
      <c r="C102" s="50" t="s">
        <v>21</v>
      </c>
      <c r="D102" s="50">
        <v>10</v>
      </c>
      <c r="E102" s="160"/>
      <c r="F102" s="52" t="s">
        <v>340</v>
      </c>
      <c r="G102" s="68">
        <v>91</v>
      </c>
      <c r="H102" s="94">
        <v>1</v>
      </c>
      <c r="I102" s="68">
        <v>92</v>
      </c>
      <c r="J102" s="68">
        <v>93</v>
      </c>
      <c r="K102" s="94">
        <v>6</v>
      </c>
      <c r="L102" s="68">
        <v>99</v>
      </c>
      <c r="M102" s="68">
        <v>105</v>
      </c>
      <c r="N102" s="94">
        <v>3</v>
      </c>
      <c r="O102" s="68">
        <v>108</v>
      </c>
      <c r="P102" s="154">
        <v>0.85</v>
      </c>
      <c r="Q102" s="153">
        <v>16</v>
      </c>
      <c r="R102" s="153"/>
      <c r="S102" s="125">
        <v>0</v>
      </c>
      <c r="T102" s="68">
        <v>0</v>
      </c>
      <c r="U102" s="68">
        <v>0</v>
      </c>
      <c r="V102" s="68">
        <v>0</v>
      </c>
      <c r="W102" s="68">
        <v>0</v>
      </c>
      <c r="X102" s="68">
        <v>0</v>
      </c>
      <c r="Y102" s="68">
        <v>0</v>
      </c>
      <c r="Z102" s="125">
        <v>0</v>
      </c>
      <c r="AA102" s="68">
        <v>0</v>
      </c>
      <c r="AB102" s="68">
        <v>0</v>
      </c>
      <c r="AC102" s="68">
        <v>0</v>
      </c>
      <c r="AD102" s="68">
        <v>92</v>
      </c>
      <c r="AE102" s="68">
        <v>49</v>
      </c>
      <c r="AF102" s="68">
        <v>767</v>
      </c>
      <c r="AG102" s="68">
        <v>11</v>
      </c>
      <c r="AH102" s="68">
        <v>38</v>
      </c>
      <c r="AI102" s="125">
        <v>0</v>
      </c>
      <c r="AJ102" s="68">
        <v>0</v>
      </c>
      <c r="AK102" s="127">
        <v>0</v>
      </c>
      <c r="AL102" s="68">
        <v>0</v>
      </c>
      <c r="AM102" s="128">
        <v>0</v>
      </c>
      <c r="AN102" s="129">
        <f t="shared" si="2"/>
        <v>142.69999999999999</v>
      </c>
      <c r="AO102" s="135">
        <f t="shared" si="3"/>
        <v>8.9187499999999993</v>
      </c>
    </row>
    <row r="103" spans="1:41" x14ac:dyDescent="0.3">
      <c r="A103" s="78" t="s">
        <v>380</v>
      </c>
      <c r="B103" s="50" t="s">
        <v>42</v>
      </c>
      <c r="C103" s="50" t="s">
        <v>46</v>
      </c>
      <c r="D103" s="50">
        <v>11</v>
      </c>
      <c r="E103" s="160"/>
      <c r="F103" s="52" t="s">
        <v>340</v>
      </c>
      <c r="G103" s="68">
        <v>120</v>
      </c>
      <c r="H103" s="94">
        <v>-4</v>
      </c>
      <c r="I103" s="68">
        <v>116</v>
      </c>
      <c r="J103" s="68">
        <v>91</v>
      </c>
      <c r="K103" s="94">
        <v>1</v>
      </c>
      <c r="L103" s="68">
        <v>92</v>
      </c>
      <c r="M103" s="68">
        <v>108</v>
      </c>
      <c r="N103" s="94">
        <v>-7</v>
      </c>
      <c r="O103" s="68">
        <v>101</v>
      </c>
      <c r="P103" s="154">
        <v>0.57999999999999996</v>
      </c>
      <c r="Q103" s="153">
        <v>16</v>
      </c>
      <c r="R103" s="153"/>
      <c r="S103" s="125">
        <v>0</v>
      </c>
      <c r="T103" s="68">
        <v>0</v>
      </c>
      <c r="U103" s="68">
        <v>0</v>
      </c>
      <c r="V103" s="68">
        <v>0</v>
      </c>
      <c r="W103" s="68">
        <v>0</v>
      </c>
      <c r="X103" s="68">
        <v>0</v>
      </c>
      <c r="Y103" s="68">
        <v>0</v>
      </c>
      <c r="Z103" s="125">
        <v>148</v>
      </c>
      <c r="AA103" s="68">
        <v>607</v>
      </c>
      <c r="AB103" s="68">
        <v>8</v>
      </c>
      <c r="AC103" s="68">
        <v>34</v>
      </c>
      <c r="AD103" s="68">
        <v>14</v>
      </c>
      <c r="AE103" s="68">
        <v>9</v>
      </c>
      <c r="AF103" s="68">
        <v>87</v>
      </c>
      <c r="AG103" s="68">
        <v>0</v>
      </c>
      <c r="AH103" s="68">
        <v>4</v>
      </c>
      <c r="AI103" s="125">
        <v>0</v>
      </c>
      <c r="AJ103" s="68">
        <v>0</v>
      </c>
      <c r="AK103" s="127">
        <v>0</v>
      </c>
      <c r="AL103" s="68">
        <v>3</v>
      </c>
      <c r="AM103" s="128">
        <v>2</v>
      </c>
      <c r="AN103" s="129">
        <f t="shared" si="2"/>
        <v>113.4</v>
      </c>
      <c r="AO103" s="135">
        <f t="shared" si="3"/>
        <v>7.0875000000000004</v>
      </c>
    </row>
    <row r="104" spans="1:41" x14ac:dyDescent="0.3">
      <c r="A104" s="78" t="s">
        <v>249</v>
      </c>
      <c r="B104" s="50" t="s">
        <v>44</v>
      </c>
      <c r="C104" s="50" t="s">
        <v>23</v>
      </c>
      <c r="D104" s="50">
        <v>10</v>
      </c>
      <c r="E104" s="160"/>
      <c r="F104" s="52" t="s">
        <v>340</v>
      </c>
      <c r="G104" s="68">
        <v>99</v>
      </c>
      <c r="H104" s="94" t="s">
        <v>340</v>
      </c>
      <c r="I104" s="68">
        <v>99</v>
      </c>
      <c r="J104" s="68">
        <v>90</v>
      </c>
      <c r="K104" s="94">
        <v>-14</v>
      </c>
      <c r="L104" s="68">
        <v>76</v>
      </c>
      <c r="M104" s="68">
        <v>97</v>
      </c>
      <c r="N104" s="94">
        <v>-2</v>
      </c>
      <c r="O104" s="68">
        <v>95</v>
      </c>
      <c r="P104" s="154">
        <v>0.94</v>
      </c>
      <c r="Q104" s="153">
        <v>16</v>
      </c>
      <c r="R104" s="153"/>
      <c r="S104" s="125">
        <v>379</v>
      </c>
      <c r="T104" s="68">
        <v>191</v>
      </c>
      <c r="U104" s="68">
        <v>4286</v>
      </c>
      <c r="V104" s="68">
        <v>31</v>
      </c>
      <c r="W104" s="68">
        <v>18</v>
      </c>
      <c r="X104" s="68">
        <v>36</v>
      </c>
      <c r="Y104" s="68">
        <v>213</v>
      </c>
      <c r="Z104" s="125">
        <v>37</v>
      </c>
      <c r="AA104" s="68">
        <v>102</v>
      </c>
      <c r="AB104" s="68">
        <v>0</v>
      </c>
      <c r="AC104" s="68">
        <v>9</v>
      </c>
      <c r="AD104" s="68">
        <v>0</v>
      </c>
      <c r="AE104" s="68">
        <v>0</v>
      </c>
      <c r="AF104" s="68">
        <v>0</v>
      </c>
      <c r="AG104" s="68">
        <v>0</v>
      </c>
      <c r="AH104" s="68">
        <v>0</v>
      </c>
      <c r="AI104" s="125">
        <v>0</v>
      </c>
      <c r="AJ104" s="68">
        <v>0</v>
      </c>
      <c r="AK104" s="127">
        <v>0</v>
      </c>
      <c r="AL104" s="68">
        <v>8</v>
      </c>
      <c r="AM104" s="128">
        <v>2</v>
      </c>
      <c r="AN104" s="129">
        <f t="shared" si="2"/>
        <v>283.64</v>
      </c>
      <c r="AO104" s="135">
        <f t="shared" si="3"/>
        <v>17.727499999999999</v>
      </c>
    </row>
    <row r="105" spans="1:41" x14ac:dyDescent="0.3">
      <c r="A105" s="78" t="s">
        <v>216</v>
      </c>
      <c r="B105" s="50" t="s">
        <v>43</v>
      </c>
      <c r="C105" s="50" t="s">
        <v>36</v>
      </c>
      <c r="D105" s="50">
        <v>11</v>
      </c>
      <c r="E105" s="160" t="s">
        <v>438</v>
      </c>
      <c r="F105" s="52" t="s">
        <v>340</v>
      </c>
      <c r="G105" s="68">
        <v>113</v>
      </c>
      <c r="H105" s="94">
        <v>-13</v>
      </c>
      <c r="I105" s="68">
        <v>100</v>
      </c>
      <c r="J105" s="68">
        <v>115</v>
      </c>
      <c r="K105" s="94">
        <v>1</v>
      </c>
      <c r="L105" s="68">
        <v>116</v>
      </c>
      <c r="M105" s="68">
        <v>110</v>
      </c>
      <c r="N105" s="94">
        <v>-4</v>
      </c>
      <c r="O105" s="68">
        <v>106</v>
      </c>
      <c r="P105" s="154">
        <v>0.85</v>
      </c>
      <c r="Q105" s="153">
        <v>6</v>
      </c>
      <c r="R105" s="153"/>
      <c r="S105" s="125">
        <v>0</v>
      </c>
      <c r="T105" s="68">
        <v>0</v>
      </c>
      <c r="U105" s="68">
        <v>0</v>
      </c>
      <c r="V105" s="68">
        <v>0</v>
      </c>
      <c r="W105" s="68">
        <v>0</v>
      </c>
      <c r="X105" s="68">
        <v>0</v>
      </c>
      <c r="Y105" s="68">
        <v>0</v>
      </c>
      <c r="Z105" s="125">
        <v>0</v>
      </c>
      <c r="AA105" s="68">
        <v>0</v>
      </c>
      <c r="AB105" s="68">
        <v>0</v>
      </c>
      <c r="AC105" s="68">
        <v>0</v>
      </c>
      <c r="AD105" s="68">
        <v>41</v>
      </c>
      <c r="AE105" s="68">
        <v>23</v>
      </c>
      <c r="AF105" s="68">
        <v>337</v>
      </c>
      <c r="AG105" s="68">
        <v>1</v>
      </c>
      <c r="AH105" s="68">
        <v>13</v>
      </c>
      <c r="AI105" s="125">
        <v>0</v>
      </c>
      <c r="AJ105" s="68">
        <v>0</v>
      </c>
      <c r="AK105" s="127">
        <v>0</v>
      </c>
      <c r="AL105" s="68">
        <v>0</v>
      </c>
      <c r="AM105" s="128">
        <v>0</v>
      </c>
      <c r="AN105" s="129">
        <f t="shared" si="2"/>
        <v>39.700000000000003</v>
      </c>
      <c r="AO105" s="135">
        <f t="shared" si="3"/>
        <v>6.6166666666666671</v>
      </c>
    </row>
    <row r="106" spans="1:41" x14ac:dyDescent="0.3">
      <c r="A106" s="78" t="s">
        <v>211</v>
      </c>
      <c r="B106" s="50" t="s">
        <v>45</v>
      </c>
      <c r="C106" s="50" t="s">
        <v>20</v>
      </c>
      <c r="D106" s="50">
        <v>8</v>
      </c>
      <c r="E106" s="160" t="s">
        <v>462</v>
      </c>
      <c r="F106" s="52" t="s">
        <v>340</v>
      </c>
      <c r="G106" s="68">
        <v>104</v>
      </c>
      <c r="H106" s="94">
        <v>1</v>
      </c>
      <c r="I106" s="68">
        <v>105</v>
      </c>
      <c r="J106" s="68">
        <v>116</v>
      </c>
      <c r="K106" s="94">
        <v>-15</v>
      </c>
      <c r="L106" s="68">
        <v>101</v>
      </c>
      <c r="M106" s="68">
        <v>112</v>
      </c>
      <c r="N106" s="94">
        <v>-16</v>
      </c>
      <c r="O106" s="68">
        <v>96</v>
      </c>
      <c r="P106" s="154">
        <v>0.89</v>
      </c>
      <c r="Q106" s="153">
        <v>13</v>
      </c>
      <c r="R106" s="153"/>
      <c r="S106" s="125">
        <v>0</v>
      </c>
      <c r="T106" s="68">
        <v>0</v>
      </c>
      <c r="U106" s="68">
        <v>0</v>
      </c>
      <c r="V106" s="68">
        <v>0</v>
      </c>
      <c r="W106" s="68">
        <v>0</v>
      </c>
      <c r="X106" s="68">
        <v>0</v>
      </c>
      <c r="Y106" s="68">
        <v>0</v>
      </c>
      <c r="Z106" s="125">
        <v>0</v>
      </c>
      <c r="AA106" s="68">
        <v>0</v>
      </c>
      <c r="AB106" s="68">
        <v>0</v>
      </c>
      <c r="AC106" s="68">
        <v>0</v>
      </c>
      <c r="AD106" s="68">
        <v>62</v>
      </c>
      <c r="AE106" s="68">
        <v>43</v>
      </c>
      <c r="AF106" s="68">
        <v>489</v>
      </c>
      <c r="AG106" s="68">
        <v>12</v>
      </c>
      <c r="AH106" s="68">
        <v>30</v>
      </c>
      <c r="AI106" s="125">
        <v>0</v>
      </c>
      <c r="AJ106" s="68">
        <v>0</v>
      </c>
      <c r="AK106" s="127">
        <v>0</v>
      </c>
      <c r="AL106" s="68">
        <v>1</v>
      </c>
      <c r="AM106" s="128">
        <v>0</v>
      </c>
      <c r="AN106" s="129">
        <f t="shared" si="2"/>
        <v>120.9</v>
      </c>
      <c r="AO106" s="135">
        <f t="shared" si="3"/>
        <v>9.3000000000000007</v>
      </c>
    </row>
    <row r="107" spans="1:41" x14ac:dyDescent="0.3">
      <c r="A107" s="78" t="s">
        <v>339</v>
      </c>
      <c r="B107" s="50" t="s">
        <v>44</v>
      </c>
      <c r="C107" s="50" t="s">
        <v>17</v>
      </c>
      <c r="D107" s="50">
        <v>5</v>
      </c>
      <c r="E107" s="160"/>
      <c r="F107" s="52" t="s">
        <v>340</v>
      </c>
      <c r="G107" s="68">
        <v>103</v>
      </c>
      <c r="H107" s="94">
        <v>1</v>
      </c>
      <c r="I107" s="68">
        <v>104</v>
      </c>
      <c r="J107" s="68">
        <v>110</v>
      </c>
      <c r="K107" s="94">
        <v>-5</v>
      </c>
      <c r="L107" s="68">
        <v>105</v>
      </c>
      <c r="M107" s="68">
        <v>137</v>
      </c>
      <c r="N107" s="94">
        <v>-1</v>
      </c>
      <c r="O107" s="68">
        <v>136</v>
      </c>
      <c r="P107" s="154">
        <v>0.84</v>
      </c>
      <c r="Q107" s="153">
        <v>13</v>
      </c>
      <c r="R107" s="153"/>
      <c r="S107" s="125">
        <v>259</v>
      </c>
      <c r="T107" s="68">
        <v>143</v>
      </c>
      <c r="U107" s="68">
        <v>2919</v>
      </c>
      <c r="V107" s="68">
        <v>14</v>
      </c>
      <c r="W107" s="68">
        <v>12</v>
      </c>
      <c r="X107" s="68">
        <v>39</v>
      </c>
      <c r="Y107" s="68">
        <v>137</v>
      </c>
      <c r="Z107" s="125">
        <v>47</v>
      </c>
      <c r="AA107" s="68">
        <v>209</v>
      </c>
      <c r="AB107" s="68">
        <v>1</v>
      </c>
      <c r="AC107" s="68">
        <v>13</v>
      </c>
      <c r="AD107" s="68">
        <v>0</v>
      </c>
      <c r="AE107" s="68">
        <v>0</v>
      </c>
      <c r="AF107" s="68">
        <v>0</v>
      </c>
      <c r="AG107" s="68">
        <v>0</v>
      </c>
      <c r="AH107" s="68">
        <v>0</v>
      </c>
      <c r="AI107" s="125">
        <v>0</v>
      </c>
      <c r="AJ107" s="68">
        <v>0</v>
      </c>
      <c r="AK107" s="127">
        <v>2</v>
      </c>
      <c r="AL107" s="68">
        <v>3</v>
      </c>
      <c r="AM107" s="128">
        <v>0</v>
      </c>
      <c r="AN107" s="129">
        <f t="shared" si="2"/>
        <v>191.66</v>
      </c>
      <c r="AO107" s="135">
        <f t="shared" si="3"/>
        <v>14.743076923076924</v>
      </c>
    </row>
    <row r="108" spans="1:41" x14ac:dyDescent="0.3">
      <c r="A108" s="78" t="s">
        <v>310</v>
      </c>
      <c r="B108" s="50" t="s">
        <v>44</v>
      </c>
      <c r="C108" s="50" t="s">
        <v>35</v>
      </c>
      <c r="D108" s="50">
        <v>8</v>
      </c>
      <c r="E108" s="160"/>
      <c r="F108" s="52" t="s">
        <v>340</v>
      </c>
      <c r="G108" s="68">
        <v>102</v>
      </c>
      <c r="H108" s="94">
        <v>1</v>
      </c>
      <c r="I108" s="68">
        <v>103</v>
      </c>
      <c r="J108" s="68">
        <v>99</v>
      </c>
      <c r="K108" s="94">
        <v>10</v>
      </c>
      <c r="L108" s="68">
        <v>109</v>
      </c>
      <c r="M108" s="68">
        <v>128</v>
      </c>
      <c r="N108" s="94">
        <v>7</v>
      </c>
      <c r="O108" s="68">
        <v>135</v>
      </c>
      <c r="P108" s="154">
        <v>0.89</v>
      </c>
      <c r="Q108" s="153" t="s">
        <v>340</v>
      </c>
      <c r="R108" s="153"/>
      <c r="S108" s="125" t="s">
        <v>340</v>
      </c>
      <c r="T108" s="68" t="s">
        <v>340</v>
      </c>
      <c r="U108" s="68" t="s">
        <v>340</v>
      </c>
      <c r="V108" s="68" t="s">
        <v>340</v>
      </c>
      <c r="W108" s="68" t="s">
        <v>340</v>
      </c>
      <c r="X108" s="68" t="s">
        <v>340</v>
      </c>
      <c r="Y108" s="68" t="s">
        <v>340</v>
      </c>
      <c r="Z108" s="125" t="s">
        <v>340</v>
      </c>
      <c r="AA108" s="68" t="s">
        <v>340</v>
      </c>
      <c r="AB108" s="68" t="s">
        <v>340</v>
      </c>
      <c r="AC108" s="68" t="s">
        <v>340</v>
      </c>
      <c r="AD108" s="68" t="s">
        <v>340</v>
      </c>
      <c r="AE108" s="68" t="s">
        <v>340</v>
      </c>
      <c r="AF108" s="68" t="s">
        <v>340</v>
      </c>
      <c r="AG108" s="68" t="s">
        <v>340</v>
      </c>
      <c r="AH108" s="68" t="s">
        <v>340</v>
      </c>
      <c r="AI108" s="125" t="s">
        <v>340</v>
      </c>
      <c r="AJ108" s="68" t="s">
        <v>340</v>
      </c>
      <c r="AK108" s="127" t="s">
        <v>340</v>
      </c>
      <c r="AL108" s="68" t="s">
        <v>340</v>
      </c>
      <c r="AM108" s="128" t="s">
        <v>340</v>
      </c>
      <c r="AN108" s="129">
        <f t="shared" si="2"/>
        <v>0</v>
      </c>
      <c r="AO108" s="135" t="str">
        <f t="shared" si="3"/>
        <v>-</v>
      </c>
    </row>
    <row r="109" spans="1:41" x14ac:dyDescent="0.3">
      <c r="A109" s="78" t="s">
        <v>294</v>
      </c>
      <c r="B109" s="50" t="s">
        <v>43</v>
      </c>
      <c r="C109" s="50" t="s">
        <v>32</v>
      </c>
      <c r="D109" s="50">
        <v>5</v>
      </c>
      <c r="E109" s="160"/>
      <c r="F109" s="52" t="s">
        <v>340</v>
      </c>
      <c r="G109" s="68">
        <v>123</v>
      </c>
      <c r="H109" s="94">
        <v>-4</v>
      </c>
      <c r="I109" s="68">
        <v>119</v>
      </c>
      <c r="J109" s="68">
        <v>136</v>
      </c>
      <c r="K109" s="94">
        <v>4</v>
      </c>
      <c r="L109" s="68">
        <v>140</v>
      </c>
      <c r="M109" s="68">
        <v>148</v>
      </c>
      <c r="N109" s="94">
        <v>2</v>
      </c>
      <c r="O109" s="68">
        <v>150</v>
      </c>
      <c r="P109" s="154">
        <v>0.49</v>
      </c>
      <c r="Q109" s="153">
        <v>15</v>
      </c>
      <c r="R109" s="153"/>
      <c r="S109" s="125">
        <v>0</v>
      </c>
      <c r="T109" s="68">
        <v>0</v>
      </c>
      <c r="U109" s="68">
        <v>0</v>
      </c>
      <c r="V109" s="68">
        <v>0</v>
      </c>
      <c r="W109" s="68">
        <v>0</v>
      </c>
      <c r="X109" s="68">
        <v>0</v>
      </c>
      <c r="Y109" s="68">
        <v>0</v>
      </c>
      <c r="Z109" s="125">
        <v>1</v>
      </c>
      <c r="AA109" s="68">
        <v>-2</v>
      </c>
      <c r="AB109" s="68">
        <v>0</v>
      </c>
      <c r="AC109" s="68">
        <v>0</v>
      </c>
      <c r="AD109" s="68">
        <v>83</v>
      </c>
      <c r="AE109" s="68">
        <v>63</v>
      </c>
      <c r="AF109" s="68">
        <v>931</v>
      </c>
      <c r="AG109" s="68">
        <v>3</v>
      </c>
      <c r="AH109" s="68">
        <v>47</v>
      </c>
      <c r="AI109" s="125">
        <v>0</v>
      </c>
      <c r="AJ109" s="68">
        <v>0</v>
      </c>
      <c r="AK109" s="127">
        <v>0</v>
      </c>
      <c r="AL109" s="68">
        <v>1</v>
      </c>
      <c r="AM109" s="128">
        <v>0</v>
      </c>
      <c r="AN109" s="129">
        <f t="shared" si="2"/>
        <v>110.89999999999999</v>
      </c>
      <c r="AO109" s="135">
        <f t="shared" si="3"/>
        <v>7.3933333333333326</v>
      </c>
    </row>
    <row r="110" spans="1:41" x14ac:dyDescent="0.3">
      <c r="A110" s="78" t="s">
        <v>236</v>
      </c>
      <c r="B110" s="50" t="s">
        <v>43</v>
      </c>
      <c r="C110" s="50" t="s">
        <v>16</v>
      </c>
      <c r="D110" s="50">
        <v>9</v>
      </c>
      <c r="E110" s="160" t="s">
        <v>439</v>
      </c>
      <c r="F110" s="52" t="s">
        <v>340</v>
      </c>
      <c r="G110" s="68">
        <v>117</v>
      </c>
      <c r="H110" s="94" t="s">
        <v>340</v>
      </c>
      <c r="I110" s="68">
        <v>117</v>
      </c>
      <c r="J110" s="68">
        <v>101</v>
      </c>
      <c r="K110" s="94">
        <v>7</v>
      </c>
      <c r="L110" s="68">
        <v>108</v>
      </c>
      <c r="M110" s="68">
        <v>116</v>
      </c>
      <c r="N110" s="94">
        <v>5</v>
      </c>
      <c r="O110" s="68">
        <v>121</v>
      </c>
      <c r="P110" s="154">
        <v>0.68</v>
      </c>
      <c r="Q110" s="153">
        <v>16</v>
      </c>
      <c r="R110" s="153"/>
      <c r="S110" s="125">
        <v>0</v>
      </c>
      <c r="T110" s="68">
        <v>0</v>
      </c>
      <c r="U110" s="68">
        <v>0</v>
      </c>
      <c r="V110" s="68">
        <v>0</v>
      </c>
      <c r="W110" s="68">
        <v>0</v>
      </c>
      <c r="X110" s="68">
        <v>0</v>
      </c>
      <c r="Y110" s="68">
        <v>0</v>
      </c>
      <c r="Z110" s="125">
        <v>1</v>
      </c>
      <c r="AA110" s="68">
        <v>2</v>
      </c>
      <c r="AB110" s="68">
        <v>0</v>
      </c>
      <c r="AC110" s="68">
        <v>0</v>
      </c>
      <c r="AD110" s="68">
        <v>99</v>
      </c>
      <c r="AE110" s="68">
        <v>47</v>
      </c>
      <c r="AF110" s="68">
        <v>841</v>
      </c>
      <c r="AG110" s="68">
        <v>6</v>
      </c>
      <c r="AH110" s="68">
        <v>34</v>
      </c>
      <c r="AI110" s="125">
        <v>0</v>
      </c>
      <c r="AJ110" s="68">
        <v>0</v>
      </c>
      <c r="AK110" s="127">
        <v>0</v>
      </c>
      <c r="AL110" s="68">
        <v>3</v>
      </c>
      <c r="AM110" s="128">
        <v>1</v>
      </c>
      <c r="AN110" s="129">
        <f t="shared" si="2"/>
        <v>118.3</v>
      </c>
      <c r="AO110" s="135">
        <f t="shared" si="3"/>
        <v>7.3937499999999998</v>
      </c>
    </row>
    <row r="111" spans="1:41" x14ac:dyDescent="0.3">
      <c r="A111" s="78" t="s">
        <v>242</v>
      </c>
      <c r="B111" s="50" t="s">
        <v>43</v>
      </c>
      <c r="C111" s="50" t="s">
        <v>18</v>
      </c>
      <c r="D111" s="50">
        <v>4</v>
      </c>
      <c r="E111" s="160"/>
      <c r="F111" s="52" t="s">
        <v>340</v>
      </c>
      <c r="G111" s="68">
        <v>111</v>
      </c>
      <c r="H111" s="94">
        <v>-1</v>
      </c>
      <c r="I111" s="68">
        <v>110</v>
      </c>
      <c r="J111" s="68">
        <v>104</v>
      </c>
      <c r="K111" s="94">
        <v>2</v>
      </c>
      <c r="L111" s="68">
        <v>106</v>
      </c>
      <c r="M111" s="68">
        <v>84</v>
      </c>
      <c r="N111" s="94">
        <v>1</v>
      </c>
      <c r="O111" s="68">
        <v>85</v>
      </c>
      <c r="P111" s="154">
        <v>0.74</v>
      </c>
      <c r="Q111" s="153">
        <v>14</v>
      </c>
      <c r="R111" s="153"/>
      <c r="S111" s="125">
        <v>0</v>
      </c>
      <c r="T111" s="68">
        <v>0</v>
      </c>
      <c r="U111" s="68">
        <v>0</v>
      </c>
      <c r="V111" s="68">
        <v>0</v>
      </c>
      <c r="W111" s="68">
        <v>0</v>
      </c>
      <c r="X111" s="68">
        <v>0</v>
      </c>
      <c r="Y111" s="68">
        <v>0</v>
      </c>
      <c r="Z111" s="125">
        <v>4</v>
      </c>
      <c r="AA111" s="68">
        <v>54</v>
      </c>
      <c r="AB111" s="68">
        <v>0</v>
      </c>
      <c r="AC111" s="68">
        <v>2</v>
      </c>
      <c r="AD111" s="68">
        <v>93</v>
      </c>
      <c r="AE111" s="68">
        <v>57</v>
      </c>
      <c r="AF111" s="68">
        <v>715</v>
      </c>
      <c r="AG111" s="68">
        <v>6</v>
      </c>
      <c r="AH111" s="68">
        <v>33</v>
      </c>
      <c r="AI111" s="125">
        <v>0</v>
      </c>
      <c r="AJ111" s="68">
        <v>0</v>
      </c>
      <c r="AK111" s="127">
        <v>0</v>
      </c>
      <c r="AL111" s="68">
        <v>1</v>
      </c>
      <c r="AM111" s="128">
        <v>1</v>
      </c>
      <c r="AN111" s="129">
        <f t="shared" si="2"/>
        <v>110.9</v>
      </c>
      <c r="AO111" s="135">
        <f t="shared" si="3"/>
        <v>7.9214285714285717</v>
      </c>
    </row>
    <row r="112" spans="1:41" x14ac:dyDescent="0.3">
      <c r="A112" s="78" t="s">
        <v>204</v>
      </c>
      <c r="B112" s="50" t="s">
        <v>42</v>
      </c>
      <c r="C112" s="50" t="s">
        <v>35</v>
      </c>
      <c r="D112" s="50">
        <v>8</v>
      </c>
      <c r="E112" s="160"/>
      <c r="F112" s="52" t="s">
        <v>340</v>
      </c>
      <c r="G112" s="68">
        <v>92</v>
      </c>
      <c r="H112" s="94">
        <v>3</v>
      </c>
      <c r="I112" s="68">
        <v>95</v>
      </c>
      <c r="J112" s="68">
        <v>105</v>
      </c>
      <c r="K112" s="94">
        <v>-9</v>
      </c>
      <c r="L112" s="68">
        <v>96</v>
      </c>
      <c r="M112" s="68">
        <v>111</v>
      </c>
      <c r="N112" s="94">
        <v>-6</v>
      </c>
      <c r="O112" s="68">
        <v>105</v>
      </c>
      <c r="P112" s="154">
        <v>0.65</v>
      </c>
      <c r="Q112" s="153">
        <v>6</v>
      </c>
      <c r="R112" s="153"/>
      <c r="S112" s="125">
        <v>0</v>
      </c>
      <c r="T112" s="68">
        <v>0</v>
      </c>
      <c r="U112" s="68">
        <v>0</v>
      </c>
      <c r="V112" s="68">
        <v>0</v>
      </c>
      <c r="W112" s="68">
        <v>0</v>
      </c>
      <c r="X112" s="68">
        <v>0</v>
      </c>
      <c r="Y112" s="68">
        <v>0</v>
      </c>
      <c r="Z112" s="125">
        <v>74</v>
      </c>
      <c r="AA112" s="68">
        <v>330</v>
      </c>
      <c r="AB112" s="68">
        <v>3</v>
      </c>
      <c r="AC112" s="68">
        <v>17</v>
      </c>
      <c r="AD112" s="68">
        <v>10</v>
      </c>
      <c r="AE112" s="68">
        <v>9</v>
      </c>
      <c r="AF112" s="68">
        <v>69</v>
      </c>
      <c r="AG112" s="68">
        <v>0</v>
      </c>
      <c r="AH112" s="68">
        <v>4</v>
      </c>
      <c r="AI112" s="125">
        <v>0</v>
      </c>
      <c r="AJ112" s="68">
        <v>0</v>
      </c>
      <c r="AK112" s="127">
        <v>0</v>
      </c>
      <c r="AL112" s="68">
        <v>1</v>
      </c>
      <c r="AM112" s="128">
        <v>0</v>
      </c>
      <c r="AN112" s="129">
        <f t="shared" si="2"/>
        <v>57.9</v>
      </c>
      <c r="AO112" s="135">
        <f t="shared" si="3"/>
        <v>9.65</v>
      </c>
    </row>
    <row r="113" spans="1:41" x14ac:dyDescent="0.3">
      <c r="A113" s="78" t="s">
        <v>304</v>
      </c>
      <c r="B113" s="50" t="s">
        <v>45</v>
      </c>
      <c r="C113" s="50" t="s">
        <v>18</v>
      </c>
      <c r="D113" s="50">
        <v>4</v>
      </c>
      <c r="E113" s="160" t="s">
        <v>440</v>
      </c>
      <c r="F113" s="52" t="s">
        <v>340</v>
      </c>
      <c r="G113" s="68">
        <v>95</v>
      </c>
      <c r="H113" s="94">
        <v>2</v>
      </c>
      <c r="I113" s="68">
        <v>97</v>
      </c>
      <c r="J113" s="68">
        <v>92</v>
      </c>
      <c r="K113" s="94">
        <v>5</v>
      </c>
      <c r="L113" s="68">
        <v>97</v>
      </c>
      <c r="M113" s="68">
        <v>85</v>
      </c>
      <c r="N113" s="94">
        <v>1</v>
      </c>
      <c r="O113" s="68">
        <v>86</v>
      </c>
      <c r="P113" s="154">
        <v>0.94</v>
      </c>
      <c r="Q113" s="153">
        <v>15</v>
      </c>
      <c r="R113" s="153"/>
      <c r="S113" s="125">
        <v>0</v>
      </c>
      <c r="T113" s="68">
        <v>0</v>
      </c>
      <c r="U113" s="68">
        <v>0</v>
      </c>
      <c r="V113" s="68">
        <v>0</v>
      </c>
      <c r="W113" s="68">
        <v>0</v>
      </c>
      <c r="X113" s="68">
        <v>0</v>
      </c>
      <c r="Y113" s="68">
        <v>0</v>
      </c>
      <c r="Z113" s="125">
        <v>0</v>
      </c>
      <c r="AA113" s="68">
        <v>0</v>
      </c>
      <c r="AB113" s="68">
        <v>0</v>
      </c>
      <c r="AC113" s="68">
        <v>0</v>
      </c>
      <c r="AD113" s="68">
        <v>106</v>
      </c>
      <c r="AE113" s="68">
        <v>63</v>
      </c>
      <c r="AF113" s="68">
        <v>890</v>
      </c>
      <c r="AG113" s="68">
        <v>4</v>
      </c>
      <c r="AH113" s="68">
        <v>34</v>
      </c>
      <c r="AI113" s="125">
        <v>0</v>
      </c>
      <c r="AJ113" s="68">
        <v>0</v>
      </c>
      <c r="AK113" s="127">
        <v>0</v>
      </c>
      <c r="AL113" s="68">
        <v>2</v>
      </c>
      <c r="AM113" s="128">
        <v>0</v>
      </c>
      <c r="AN113" s="129">
        <f t="shared" si="2"/>
        <v>113</v>
      </c>
      <c r="AO113" s="135">
        <f t="shared" si="3"/>
        <v>7.5333333333333332</v>
      </c>
    </row>
    <row r="114" spans="1:41" x14ac:dyDescent="0.3">
      <c r="A114" s="78" t="s">
        <v>295</v>
      </c>
      <c r="B114" s="50" t="s">
        <v>44</v>
      </c>
      <c r="C114" s="50" t="s">
        <v>16</v>
      </c>
      <c r="D114" s="50">
        <v>9</v>
      </c>
      <c r="E114" s="160"/>
      <c r="F114" s="52" t="s">
        <v>340</v>
      </c>
      <c r="G114" s="68">
        <v>114</v>
      </c>
      <c r="H114" s="94" t="s">
        <v>340</v>
      </c>
      <c r="I114" s="68">
        <v>114</v>
      </c>
      <c r="J114" s="68">
        <v>123</v>
      </c>
      <c r="K114" s="94">
        <v>4</v>
      </c>
      <c r="L114" s="68">
        <v>127</v>
      </c>
      <c r="M114" s="68">
        <v>164</v>
      </c>
      <c r="N114" s="94">
        <v>-2</v>
      </c>
      <c r="O114" s="68">
        <v>162</v>
      </c>
      <c r="P114" s="154">
        <v>0.68</v>
      </c>
      <c r="Q114" s="153">
        <v>6</v>
      </c>
      <c r="R114" s="153"/>
      <c r="S114" s="125">
        <v>141</v>
      </c>
      <c r="T114" s="68">
        <v>83</v>
      </c>
      <c r="U114" s="68">
        <v>1626</v>
      </c>
      <c r="V114" s="68">
        <v>11</v>
      </c>
      <c r="W114" s="68">
        <v>3</v>
      </c>
      <c r="X114" s="68">
        <v>9</v>
      </c>
      <c r="Y114" s="68">
        <v>82</v>
      </c>
      <c r="Z114" s="125">
        <v>8</v>
      </c>
      <c r="AA114" s="68">
        <v>25</v>
      </c>
      <c r="AB114" s="68">
        <v>0</v>
      </c>
      <c r="AC114" s="68">
        <v>1</v>
      </c>
      <c r="AD114" s="68">
        <v>0</v>
      </c>
      <c r="AE114" s="68">
        <v>0</v>
      </c>
      <c r="AF114" s="68">
        <v>0</v>
      </c>
      <c r="AG114" s="68">
        <v>0</v>
      </c>
      <c r="AH114" s="68">
        <v>0</v>
      </c>
      <c r="AI114" s="125">
        <v>0</v>
      </c>
      <c r="AJ114" s="68">
        <v>0</v>
      </c>
      <c r="AK114" s="127">
        <v>0</v>
      </c>
      <c r="AL114" s="68">
        <v>3</v>
      </c>
      <c r="AM114" s="128">
        <v>1</v>
      </c>
      <c r="AN114" s="129">
        <f t="shared" si="2"/>
        <v>106.54</v>
      </c>
      <c r="AO114" s="135">
        <f t="shared" si="3"/>
        <v>17.756666666666668</v>
      </c>
    </row>
    <row r="115" spans="1:41" x14ac:dyDescent="0.3">
      <c r="A115" s="78" t="s">
        <v>381</v>
      </c>
      <c r="B115" s="50" t="s">
        <v>43</v>
      </c>
      <c r="C115" s="50" t="s">
        <v>31</v>
      </c>
      <c r="D115" s="50">
        <v>7</v>
      </c>
      <c r="E115" s="160"/>
      <c r="F115" s="52" t="s">
        <v>340</v>
      </c>
      <c r="G115" s="68">
        <v>41</v>
      </c>
      <c r="H115" s="94">
        <v>11</v>
      </c>
      <c r="I115" s="68">
        <v>52</v>
      </c>
      <c r="J115" s="68">
        <v>52</v>
      </c>
      <c r="K115" s="94">
        <v>4</v>
      </c>
      <c r="L115" s="68">
        <v>56</v>
      </c>
      <c r="M115" s="68">
        <v>52</v>
      </c>
      <c r="N115" s="94">
        <v>-3</v>
      </c>
      <c r="O115" s="68">
        <v>49</v>
      </c>
      <c r="P115" s="154">
        <v>0.96</v>
      </c>
      <c r="Q115" s="153">
        <v>16</v>
      </c>
      <c r="R115" s="153"/>
      <c r="S115" s="125">
        <v>0</v>
      </c>
      <c r="T115" s="68">
        <v>0</v>
      </c>
      <c r="U115" s="68">
        <v>0</v>
      </c>
      <c r="V115" s="68">
        <v>0</v>
      </c>
      <c r="W115" s="68">
        <v>0</v>
      </c>
      <c r="X115" s="68">
        <v>0</v>
      </c>
      <c r="Y115" s="68">
        <v>0</v>
      </c>
      <c r="Z115" s="125">
        <v>0</v>
      </c>
      <c r="AA115" s="68">
        <v>0</v>
      </c>
      <c r="AB115" s="68">
        <v>0</v>
      </c>
      <c r="AC115" s="68">
        <v>0</v>
      </c>
      <c r="AD115" s="68">
        <v>66</v>
      </c>
      <c r="AE115" s="68">
        <v>38</v>
      </c>
      <c r="AF115" s="68">
        <v>446</v>
      </c>
      <c r="AG115" s="68">
        <v>3</v>
      </c>
      <c r="AH115" s="68">
        <v>23</v>
      </c>
      <c r="AI115" s="125">
        <v>0</v>
      </c>
      <c r="AJ115" s="68">
        <v>0</v>
      </c>
      <c r="AK115" s="127">
        <v>0</v>
      </c>
      <c r="AL115" s="68">
        <v>0</v>
      </c>
      <c r="AM115" s="128">
        <v>0</v>
      </c>
      <c r="AN115" s="129">
        <f t="shared" si="2"/>
        <v>62.6</v>
      </c>
      <c r="AO115" s="135">
        <f t="shared" si="3"/>
        <v>3.9125000000000001</v>
      </c>
    </row>
    <row r="116" spans="1:41" x14ac:dyDescent="0.3">
      <c r="A116" s="78" t="s">
        <v>382</v>
      </c>
      <c r="B116" s="50" t="s">
        <v>42</v>
      </c>
      <c r="C116" s="50" t="s">
        <v>46</v>
      </c>
      <c r="D116" s="50">
        <v>11</v>
      </c>
      <c r="E116" s="160"/>
      <c r="F116" s="52" t="s">
        <v>340</v>
      </c>
      <c r="G116" s="68">
        <v>115</v>
      </c>
      <c r="H116" s="94">
        <v>-3</v>
      </c>
      <c r="I116" s="68">
        <v>112</v>
      </c>
      <c r="J116" s="68">
        <v>109</v>
      </c>
      <c r="K116" s="94">
        <v>-2</v>
      </c>
      <c r="L116" s="68">
        <v>107</v>
      </c>
      <c r="M116" s="68">
        <v>100</v>
      </c>
      <c r="N116" s="94">
        <v>4</v>
      </c>
      <c r="O116" s="68">
        <v>104</v>
      </c>
      <c r="P116" s="154">
        <v>0.38</v>
      </c>
      <c r="Q116" s="153" t="s">
        <v>340</v>
      </c>
      <c r="R116" s="153"/>
      <c r="S116" s="125" t="s">
        <v>340</v>
      </c>
      <c r="T116" s="68" t="s">
        <v>340</v>
      </c>
      <c r="U116" s="68" t="s">
        <v>340</v>
      </c>
      <c r="V116" s="68" t="s">
        <v>340</v>
      </c>
      <c r="W116" s="68" t="s">
        <v>340</v>
      </c>
      <c r="X116" s="68" t="s">
        <v>340</v>
      </c>
      <c r="Y116" s="68" t="s">
        <v>340</v>
      </c>
      <c r="Z116" s="125" t="s">
        <v>340</v>
      </c>
      <c r="AA116" s="68" t="s">
        <v>340</v>
      </c>
      <c r="AB116" s="68" t="s">
        <v>340</v>
      </c>
      <c r="AC116" s="68" t="s">
        <v>340</v>
      </c>
      <c r="AD116" s="68" t="s">
        <v>340</v>
      </c>
      <c r="AE116" s="68" t="s">
        <v>340</v>
      </c>
      <c r="AF116" s="68" t="s">
        <v>340</v>
      </c>
      <c r="AG116" s="68" t="s">
        <v>340</v>
      </c>
      <c r="AH116" s="68" t="s">
        <v>340</v>
      </c>
      <c r="AI116" s="125" t="s">
        <v>340</v>
      </c>
      <c r="AJ116" s="68" t="s">
        <v>340</v>
      </c>
      <c r="AK116" s="127" t="s">
        <v>340</v>
      </c>
      <c r="AL116" s="68" t="s">
        <v>340</v>
      </c>
      <c r="AM116" s="128" t="s">
        <v>340</v>
      </c>
      <c r="AN116" s="129">
        <f t="shared" si="2"/>
        <v>0</v>
      </c>
      <c r="AO116" s="135" t="str">
        <f t="shared" si="3"/>
        <v>-</v>
      </c>
    </row>
    <row r="117" spans="1:41" x14ac:dyDescent="0.3">
      <c r="A117" s="78" t="s">
        <v>383</v>
      </c>
      <c r="B117" s="50" t="s">
        <v>42</v>
      </c>
      <c r="C117" s="50" t="s">
        <v>22</v>
      </c>
      <c r="D117" s="50">
        <v>9</v>
      </c>
      <c r="E117" s="160"/>
      <c r="F117" s="52" t="s">
        <v>340</v>
      </c>
      <c r="G117" s="68">
        <v>136</v>
      </c>
      <c r="H117" s="94">
        <v>-14</v>
      </c>
      <c r="I117" s="68">
        <v>122</v>
      </c>
      <c r="J117" s="68">
        <v>133</v>
      </c>
      <c r="K117" s="94">
        <v>-12</v>
      </c>
      <c r="L117" s="68">
        <v>121</v>
      </c>
      <c r="M117" s="68">
        <v>131</v>
      </c>
      <c r="N117" s="94">
        <v>-11</v>
      </c>
      <c r="O117" s="68">
        <v>120</v>
      </c>
      <c r="P117" s="154">
        <v>0.64</v>
      </c>
      <c r="Q117" s="153">
        <v>16</v>
      </c>
      <c r="R117" s="153"/>
      <c r="S117" s="125">
        <v>0</v>
      </c>
      <c r="T117" s="68">
        <v>0</v>
      </c>
      <c r="U117" s="68">
        <v>0</v>
      </c>
      <c r="V117" s="68">
        <v>0</v>
      </c>
      <c r="W117" s="68">
        <v>0</v>
      </c>
      <c r="X117" s="68">
        <v>0</v>
      </c>
      <c r="Y117" s="68">
        <v>0</v>
      </c>
      <c r="Z117" s="125">
        <v>169</v>
      </c>
      <c r="AA117" s="68">
        <v>528</v>
      </c>
      <c r="AB117" s="68">
        <v>2</v>
      </c>
      <c r="AC117" s="68">
        <v>29</v>
      </c>
      <c r="AD117" s="68">
        <v>18</v>
      </c>
      <c r="AE117" s="68">
        <v>15</v>
      </c>
      <c r="AF117" s="68">
        <v>113</v>
      </c>
      <c r="AG117" s="68">
        <v>1</v>
      </c>
      <c r="AH117" s="68">
        <v>7</v>
      </c>
      <c r="AI117" s="125">
        <v>0</v>
      </c>
      <c r="AJ117" s="68">
        <v>0</v>
      </c>
      <c r="AK117" s="127">
        <v>0</v>
      </c>
      <c r="AL117" s="68">
        <v>0</v>
      </c>
      <c r="AM117" s="128">
        <v>0</v>
      </c>
      <c r="AN117" s="129">
        <f t="shared" si="2"/>
        <v>82.1</v>
      </c>
      <c r="AO117" s="135">
        <f t="shared" si="3"/>
        <v>5.1312499999999996</v>
      </c>
    </row>
    <row r="118" spans="1:41" x14ac:dyDescent="0.3">
      <c r="A118" s="78" t="s">
        <v>199</v>
      </c>
      <c r="B118" s="50" t="s">
        <v>42</v>
      </c>
      <c r="C118" s="50" t="s">
        <v>22</v>
      </c>
      <c r="D118" s="50">
        <v>9</v>
      </c>
      <c r="E118" s="160" t="s">
        <v>441</v>
      </c>
      <c r="F118" s="52" t="s">
        <v>340</v>
      </c>
      <c r="G118" s="68">
        <v>97</v>
      </c>
      <c r="H118" s="94">
        <v>16</v>
      </c>
      <c r="I118" s="68">
        <v>113</v>
      </c>
      <c r="J118" s="68">
        <v>78</v>
      </c>
      <c r="K118" s="94">
        <v>3</v>
      </c>
      <c r="L118" s="68">
        <v>81</v>
      </c>
      <c r="M118" s="68">
        <v>81</v>
      </c>
      <c r="N118" s="94">
        <v>12</v>
      </c>
      <c r="O118" s="68">
        <v>93</v>
      </c>
      <c r="P118" s="154">
        <v>0.88</v>
      </c>
      <c r="Q118" s="153">
        <v>13</v>
      </c>
      <c r="R118" s="153"/>
      <c r="S118" s="125">
        <v>1</v>
      </c>
      <c r="T118" s="68">
        <v>0</v>
      </c>
      <c r="U118" s="68">
        <v>5</v>
      </c>
      <c r="V118" s="68">
        <v>1</v>
      </c>
      <c r="W118" s="68">
        <v>0</v>
      </c>
      <c r="X118" s="68">
        <v>0</v>
      </c>
      <c r="Y118" s="68">
        <v>1</v>
      </c>
      <c r="Z118" s="125">
        <v>260</v>
      </c>
      <c r="AA118" s="68">
        <v>1246</v>
      </c>
      <c r="AB118" s="68">
        <v>8</v>
      </c>
      <c r="AC118" s="68">
        <v>52</v>
      </c>
      <c r="AD118" s="68">
        <v>59</v>
      </c>
      <c r="AE118" s="68">
        <v>38</v>
      </c>
      <c r="AF118" s="68">
        <v>327</v>
      </c>
      <c r="AG118" s="68">
        <v>5</v>
      </c>
      <c r="AH118" s="68">
        <v>15</v>
      </c>
      <c r="AI118" s="125">
        <v>0</v>
      </c>
      <c r="AJ118" s="68">
        <v>0</v>
      </c>
      <c r="AK118" s="127">
        <v>0</v>
      </c>
      <c r="AL118" s="68">
        <v>2</v>
      </c>
      <c r="AM118" s="128">
        <v>2</v>
      </c>
      <c r="AN118" s="129">
        <f t="shared" si="2"/>
        <v>235.5</v>
      </c>
      <c r="AO118" s="135">
        <f t="shared" si="3"/>
        <v>18.115384615384617</v>
      </c>
    </row>
    <row r="119" spans="1:41" x14ac:dyDescent="0.3">
      <c r="A119" s="78" t="s">
        <v>307</v>
      </c>
      <c r="B119" s="50" t="s">
        <v>45</v>
      </c>
      <c r="C119" s="50" t="s">
        <v>30</v>
      </c>
      <c r="D119" s="50">
        <v>11</v>
      </c>
      <c r="E119" s="160"/>
      <c r="F119" s="52" t="s">
        <v>340</v>
      </c>
      <c r="G119" s="68">
        <v>147</v>
      </c>
      <c r="H119" s="94">
        <v>-9</v>
      </c>
      <c r="I119" s="68">
        <v>138</v>
      </c>
      <c r="J119" s="68">
        <v>156</v>
      </c>
      <c r="K119" s="94">
        <v>6</v>
      </c>
      <c r="L119" s="68">
        <v>162</v>
      </c>
      <c r="M119" s="68">
        <v>150</v>
      </c>
      <c r="N119" s="94">
        <v>2</v>
      </c>
      <c r="O119" s="68">
        <v>152</v>
      </c>
      <c r="P119" s="154">
        <v>0.47</v>
      </c>
      <c r="Q119" s="153">
        <v>16</v>
      </c>
      <c r="R119" s="153"/>
      <c r="S119" s="125">
        <v>0</v>
      </c>
      <c r="T119" s="68">
        <v>0</v>
      </c>
      <c r="U119" s="68">
        <v>0</v>
      </c>
      <c r="V119" s="68">
        <v>0</v>
      </c>
      <c r="W119" s="68">
        <v>0</v>
      </c>
      <c r="X119" s="68">
        <v>0</v>
      </c>
      <c r="Y119" s="68">
        <v>0</v>
      </c>
      <c r="Z119" s="125">
        <v>0</v>
      </c>
      <c r="AA119" s="68">
        <v>0</v>
      </c>
      <c r="AB119" s="68">
        <v>0</v>
      </c>
      <c r="AC119" s="68">
        <v>0</v>
      </c>
      <c r="AD119" s="68">
        <v>20</v>
      </c>
      <c r="AE119" s="68">
        <v>14</v>
      </c>
      <c r="AF119" s="68">
        <v>176</v>
      </c>
      <c r="AG119" s="68">
        <v>5</v>
      </c>
      <c r="AH119" s="68">
        <v>9</v>
      </c>
      <c r="AI119" s="125">
        <v>0</v>
      </c>
      <c r="AJ119" s="68">
        <v>0</v>
      </c>
      <c r="AK119" s="127">
        <v>0</v>
      </c>
      <c r="AL119" s="68">
        <v>0</v>
      </c>
      <c r="AM119" s="128">
        <v>0</v>
      </c>
      <c r="AN119" s="129">
        <f t="shared" si="2"/>
        <v>47.6</v>
      </c>
      <c r="AO119" s="135">
        <f t="shared" si="3"/>
        <v>2.9750000000000001</v>
      </c>
    </row>
    <row r="120" spans="1:41" x14ac:dyDescent="0.3">
      <c r="A120" s="78" t="s">
        <v>218</v>
      </c>
      <c r="B120" s="50" t="s">
        <v>42</v>
      </c>
      <c r="C120" s="50" t="s">
        <v>18</v>
      </c>
      <c r="D120" s="50">
        <v>4</v>
      </c>
      <c r="E120" s="160"/>
      <c r="F120" s="52" t="s">
        <v>340</v>
      </c>
      <c r="G120" s="68">
        <v>129</v>
      </c>
      <c r="H120" s="94">
        <v>4</v>
      </c>
      <c r="I120" s="68">
        <v>133</v>
      </c>
      <c r="J120" s="68">
        <v>103</v>
      </c>
      <c r="K120" s="94" t="s">
        <v>340</v>
      </c>
      <c r="L120" s="68">
        <v>103</v>
      </c>
      <c r="M120" s="68">
        <v>107</v>
      </c>
      <c r="N120" s="94">
        <v>5</v>
      </c>
      <c r="O120" s="68">
        <v>112</v>
      </c>
      <c r="P120" s="154">
        <v>0.46</v>
      </c>
      <c r="Q120" s="153">
        <v>16</v>
      </c>
      <c r="R120" s="153"/>
      <c r="S120" s="125">
        <v>0</v>
      </c>
      <c r="T120" s="68">
        <v>0</v>
      </c>
      <c r="U120" s="68">
        <v>0</v>
      </c>
      <c r="V120" s="68">
        <v>0</v>
      </c>
      <c r="W120" s="68">
        <v>0</v>
      </c>
      <c r="X120" s="68">
        <v>0</v>
      </c>
      <c r="Y120" s="68">
        <v>0</v>
      </c>
      <c r="Z120" s="125">
        <v>152</v>
      </c>
      <c r="AA120" s="68">
        <v>569</v>
      </c>
      <c r="AB120" s="68">
        <v>2</v>
      </c>
      <c r="AC120" s="68">
        <v>26</v>
      </c>
      <c r="AD120" s="68">
        <v>23</v>
      </c>
      <c r="AE120" s="68">
        <v>18</v>
      </c>
      <c r="AF120" s="68">
        <v>133</v>
      </c>
      <c r="AG120" s="68">
        <v>0</v>
      </c>
      <c r="AH120" s="68">
        <v>5</v>
      </c>
      <c r="AI120" s="125">
        <v>198</v>
      </c>
      <c r="AJ120" s="68">
        <v>0</v>
      </c>
      <c r="AK120" s="127">
        <v>0</v>
      </c>
      <c r="AL120" s="68">
        <v>2</v>
      </c>
      <c r="AM120" s="128">
        <v>2</v>
      </c>
      <c r="AN120" s="129">
        <f t="shared" si="2"/>
        <v>78.2</v>
      </c>
      <c r="AO120" s="135">
        <f t="shared" si="3"/>
        <v>4.8875000000000002</v>
      </c>
    </row>
    <row r="121" spans="1:41" x14ac:dyDescent="0.3">
      <c r="A121" s="78" t="s">
        <v>320</v>
      </c>
      <c r="B121" s="50" t="s">
        <v>43</v>
      </c>
      <c r="C121" s="50" t="s">
        <v>37</v>
      </c>
      <c r="D121" s="50">
        <v>7</v>
      </c>
      <c r="E121" s="160"/>
      <c r="F121" s="52" t="s">
        <v>340</v>
      </c>
      <c r="G121" s="68">
        <v>90</v>
      </c>
      <c r="H121" s="94">
        <v>-1</v>
      </c>
      <c r="I121" s="68">
        <v>89</v>
      </c>
      <c r="J121" s="68">
        <v>117</v>
      </c>
      <c r="K121" s="94">
        <v>2</v>
      </c>
      <c r="L121" s="68">
        <v>119</v>
      </c>
      <c r="M121" s="68">
        <v>106</v>
      </c>
      <c r="N121" s="94">
        <v>5</v>
      </c>
      <c r="O121" s="68">
        <v>111</v>
      </c>
      <c r="P121" s="154">
        <v>0.75</v>
      </c>
      <c r="Q121" s="153">
        <v>16</v>
      </c>
      <c r="R121" s="153"/>
      <c r="S121" s="125">
        <v>0</v>
      </c>
      <c r="T121" s="68">
        <v>0</v>
      </c>
      <c r="U121" s="68">
        <v>0</v>
      </c>
      <c r="V121" s="68">
        <v>0</v>
      </c>
      <c r="W121" s="68">
        <v>0</v>
      </c>
      <c r="X121" s="68">
        <v>0</v>
      </c>
      <c r="Y121" s="68">
        <v>0</v>
      </c>
      <c r="Z121" s="125">
        <v>3</v>
      </c>
      <c r="AA121" s="68">
        <v>14</v>
      </c>
      <c r="AB121" s="68">
        <v>0</v>
      </c>
      <c r="AC121" s="68">
        <v>1</v>
      </c>
      <c r="AD121" s="68">
        <v>91</v>
      </c>
      <c r="AE121" s="68">
        <v>62</v>
      </c>
      <c r="AF121" s="68">
        <v>778</v>
      </c>
      <c r="AG121" s="68">
        <v>7</v>
      </c>
      <c r="AH121" s="68">
        <v>39</v>
      </c>
      <c r="AI121" s="125">
        <v>100</v>
      </c>
      <c r="AJ121" s="68">
        <v>0</v>
      </c>
      <c r="AK121" s="127">
        <v>0</v>
      </c>
      <c r="AL121" s="68">
        <v>1</v>
      </c>
      <c r="AM121" s="128">
        <v>1</v>
      </c>
      <c r="AN121" s="129">
        <f t="shared" si="2"/>
        <v>119.2</v>
      </c>
      <c r="AO121" s="135">
        <f t="shared" si="3"/>
        <v>7.45</v>
      </c>
    </row>
    <row r="122" spans="1:41" x14ac:dyDescent="0.3">
      <c r="A122" s="78" t="s">
        <v>258</v>
      </c>
      <c r="B122" s="50" t="s">
        <v>44</v>
      </c>
      <c r="C122" s="50" t="s">
        <v>21</v>
      </c>
      <c r="D122" s="50">
        <v>10</v>
      </c>
      <c r="E122" s="160"/>
      <c r="F122" s="52" t="s">
        <v>340</v>
      </c>
      <c r="G122" s="68">
        <v>108</v>
      </c>
      <c r="H122" s="94" t="s">
        <v>340</v>
      </c>
      <c r="I122" s="68">
        <v>108</v>
      </c>
      <c r="J122" s="68">
        <v>111</v>
      </c>
      <c r="K122" s="94">
        <v>2</v>
      </c>
      <c r="L122" s="68">
        <v>113</v>
      </c>
      <c r="M122" s="68">
        <v>145</v>
      </c>
      <c r="N122" s="94">
        <v>4</v>
      </c>
      <c r="O122" s="68">
        <v>149</v>
      </c>
      <c r="P122" s="154">
        <v>0.75</v>
      </c>
      <c r="Q122" s="153">
        <v>16</v>
      </c>
      <c r="R122" s="153"/>
      <c r="S122" s="125">
        <v>289</v>
      </c>
      <c r="T122" s="68">
        <v>189</v>
      </c>
      <c r="U122" s="68">
        <v>3369</v>
      </c>
      <c r="V122" s="68">
        <v>19</v>
      </c>
      <c r="W122" s="68">
        <v>10</v>
      </c>
      <c r="X122" s="68">
        <v>52</v>
      </c>
      <c r="Y122" s="68">
        <v>163</v>
      </c>
      <c r="Z122" s="125">
        <v>104</v>
      </c>
      <c r="AA122" s="68">
        <v>639</v>
      </c>
      <c r="AB122" s="68">
        <v>1</v>
      </c>
      <c r="AC122" s="68">
        <v>28</v>
      </c>
      <c r="AD122" s="68">
        <v>0</v>
      </c>
      <c r="AE122" s="68">
        <v>0</v>
      </c>
      <c r="AF122" s="68">
        <v>0</v>
      </c>
      <c r="AG122" s="68">
        <v>0</v>
      </c>
      <c r="AH122" s="68">
        <v>0</v>
      </c>
      <c r="AI122" s="125">
        <v>0</v>
      </c>
      <c r="AJ122" s="68">
        <v>0</v>
      </c>
      <c r="AK122" s="127">
        <v>0</v>
      </c>
      <c r="AL122" s="68">
        <v>8</v>
      </c>
      <c r="AM122" s="128">
        <v>5</v>
      </c>
      <c r="AN122" s="129">
        <f t="shared" si="2"/>
        <v>260.65999999999997</v>
      </c>
      <c r="AO122" s="135">
        <f t="shared" si="3"/>
        <v>16.291249999999998</v>
      </c>
    </row>
    <row r="123" spans="1:41" x14ac:dyDescent="0.3">
      <c r="A123" s="78" t="s">
        <v>309</v>
      </c>
      <c r="B123" s="50" t="s">
        <v>45</v>
      </c>
      <c r="C123" s="50" t="s">
        <v>11</v>
      </c>
      <c r="D123" s="50">
        <v>7</v>
      </c>
      <c r="E123" s="160"/>
      <c r="F123" s="52" t="s">
        <v>340</v>
      </c>
      <c r="G123" s="68">
        <v>122</v>
      </c>
      <c r="H123" s="94">
        <v>-1</v>
      </c>
      <c r="I123" s="68">
        <v>121</v>
      </c>
      <c r="J123" s="68">
        <v>126</v>
      </c>
      <c r="K123" s="94">
        <v>9</v>
      </c>
      <c r="L123" s="68">
        <v>135</v>
      </c>
      <c r="M123" s="68">
        <v>125</v>
      </c>
      <c r="N123" s="94">
        <v>7</v>
      </c>
      <c r="O123" s="68">
        <v>132</v>
      </c>
      <c r="P123" s="154">
        <v>0.87</v>
      </c>
      <c r="Q123" s="153">
        <v>15</v>
      </c>
      <c r="R123" s="153"/>
      <c r="S123" s="125">
        <v>0</v>
      </c>
      <c r="T123" s="68">
        <v>0</v>
      </c>
      <c r="U123" s="68">
        <v>0</v>
      </c>
      <c r="V123" s="68">
        <v>0</v>
      </c>
      <c r="W123" s="68">
        <v>0</v>
      </c>
      <c r="X123" s="68">
        <v>0</v>
      </c>
      <c r="Y123" s="68">
        <v>0</v>
      </c>
      <c r="Z123" s="125">
        <v>0</v>
      </c>
      <c r="AA123" s="68">
        <v>0</v>
      </c>
      <c r="AB123" s="68">
        <v>0</v>
      </c>
      <c r="AC123" s="68">
        <v>0</v>
      </c>
      <c r="AD123" s="68">
        <v>79</v>
      </c>
      <c r="AE123" s="68">
        <v>48</v>
      </c>
      <c r="AF123" s="68">
        <v>527</v>
      </c>
      <c r="AG123" s="68">
        <v>4</v>
      </c>
      <c r="AH123" s="68">
        <v>32</v>
      </c>
      <c r="AI123" s="125">
        <v>0</v>
      </c>
      <c r="AJ123" s="68">
        <v>0</v>
      </c>
      <c r="AK123" s="127">
        <v>0</v>
      </c>
      <c r="AL123" s="68">
        <v>0</v>
      </c>
      <c r="AM123" s="128">
        <v>0</v>
      </c>
      <c r="AN123" s="129">
        <f t="shared" si="2"/>
        <v>76.7</v>
      </c>
      <c r="AO123" s="135">
        <f t="shared" si="3"/>
        <v>5.1133333333333333</v>
      </c>
    </row>
    <row r="124" spans="1:41" x14ac:dyDescent="0.3">
      <c r="A124" s="78" t="s">
        <v>331</v>
      </c>
      <c r="B124" s="50" t="s">
        <v>45</v>
      </c>
      <c r="C124" s="50" t="s">
        <v>12</v>
      </c>
      <c r="D124" s="50">
        <v>10</v>
      </c>
      <c r="E124" s="160"/>
      <c r="F124" s="52" t="s">
        <v>340</v>
      </c>
      <c r="G124" s="68">
        <v>143</v>
      </c>
      <c r="H124" s="94">
        <v>-18</v>
      </c>
      <c r="I124" s="68">
        <v>125</v>
      </c>
      <c r="J124" s="68">
        <v>118</v>
      </c>
      <c r="K124" s="94">
        <v>-4</v>
      </c>
      <c r="L124" s="68">
        <v>114</v>
      </c>
      <c r="M124" s="68">
        <v>121</v>
      </c>
      <c r="N124" s="94">
        <v>12</v>
      </c>
      <c r="O124" s="68">
        <v>133</v>
      </c>
      <c r="P124" s="154">
        <v>0.69</v>
      </c>
      <c r="Q124" s="153">
        <v>13</v>
      </c>
      <c r="R124" s="153"/>
      <c r="S124" s="125">
        <v>0</v>
      </c>
      <c r="T124" s="68">
        <v>0</v>
      </c>
      <c r="U124" s="68">
        <v>0</v>
      </c>
      <c r="V124" s="68">
        <v>0</v>
      </c>
      <c r="W124" s="68">
        <v>0</v>
      </c>
      <c r="X124" s="68">
        <v>0</v>
      </c>
      <c r="Y124" s="68">
        <v>0</v>
      </c>
      <c r="Z124" s="125">
        <v>0</v>
      </c>
      <c r="AA124" s="68">
        <v>0</v>
      </c>
      <c r="AB124" s="68">
        <v>0</v>
      </c>
      <c r="AC124" s="68">
        <v>0</v>
      </c>
      <c r="AD124" s="68">
        <v>50</v>
      </c>
      <c r="AE124" s="68">
        <v>29</v>
      </c>
      <c r="AF124" s="68">
        <v>395</v>
      </c>
      <c r="AG124" s="68">
        <v>8</v>
      </c>
      <c r="AH124" s="68">
        <v>24</v>
      </c>
      <c r="AI124" s="125">
        <v>0</v>
      </c>
      <c r="AJ124" s="68">
        <v>0</v>
      </c>
      <c r="AK124" s="127">
        <v>0</v>
      </c>
      <c r="AL124" s="68">
        <v>1</v>
      </c>
      <c r="AM124" s="128">
        <v>0</v>
      </c>
      <c r="AN124" s="129">
        <f t="shared" si="2"/>
        <v>87.5</v>
      </c>
      <c r="AO124" s="135">
        <f t="shared" si="3"/>
        <v>6.7307692307692308</v>
      </c>
    </row>
    <row r="125" spans="1:41" x14ac:dyDescent="0.3">
      <c r="A125" s="78" t="s">
        <v>257</v>
      </c>
      <c r="B125" s="50" t="s">
        <v>44</v>
      </c>
      <c r="C125" s="50" t="s">
        <v>37</v>
      </c>
      <c r="D125" s="50">
        <v>7</v>
      </c>
      <c r="E125" s="160"/>
      <c r="F125" s="52" t="s">
        <v>340</v>
      </c>
      <c r="G125" s="68">
        <v>130</v>
      </c>
      <c r="H125" s="94">
        <v>-6</v>
      </c>
      <c r="I125" s="68">
        <v>124</v>
      </c>
      <c r="J125" s="68">
        <v>130</v>
      </c>
      <c r="K125" s="94">
        <v>-1</v>
      </c>
      <c r="L125" s="68">
        <v>129</v>
      </c>
      <c r="M125" s="68">
        <v>157</v>
      </c>
      <c r="N125" s="94">
        <v>-2</v>
      </c>
      <c r="O125" s="68">
        <v>155</v>
      </c>
      <c r="P125" s="154">
        <v>0.53</v>
      </c>
      <c r="Q125" s="153">
        <v>15</v>
      </c>
      <c r="R125" s="153"/>
      <c r="S125" s="125">
        <v>370</v>
      </c>
      <c r="T125" s="68">
        <v>191</v>
      </c>
      <c r="U125" s="68">
        <v>3812</v>
      </c>
      <c r="V125" s="68">
        <v>28</v>
      </c>
      <c r="W125" s="68">
        <v>18</v>
      </c>
      <c r="X125" s="68">
        <v>38</v>
      </c>
      <c r="Y125" s="68">
        <v>181</v>
      </c>
      <c r="Z125" s="125">
        <v>39</v>
      </c>
      <c r="AA125" s="68">
        <v>191</v>
      </c>
      <c r="AB125" s="68">
        <v>2</v>
      </c>
      <c r="AC125" s="68">
        <v>14</v>
      </c>
      <c r="AD125" s="68">
        <v>0</v>
      </c>
      <c r="AE125" s="68">
        <v>0</v>
      </c>
      <c r="AF125" s="68">
        <v>0</v>
      </c>
      <c r="AG125" s="68">
        <v>0</v>
      </c>
      <c r="AH125" s="68">
        <v>0</v>
      </c>
      <c r="AI125" s="125">
        <v>0</v>
      </c>
      <c r="AJ125" s="68">
        <v>0</v>
      </c>
      <c r="AK125" s="127">
        <v>4</v>
      </c>
      <c r="AL125" s="68">
        <v>12</v>
      </c>
      <c r="AM125" s="128">
        <v>6</v>
      </c>
      <c r="AN125" s="129">
        <f t="shared" si="2"/>
        <v>273.58000000000004</v>
      </c>
      <c r="AO125" s="135">
        <f t="shared" si="3"/>
        <v>18.238666666666671</v>
      </c>
    </row>
    <row r="126" spans="1:41" x14ac:dyDescent="0.3">
      <c r="A126" s="78" t="s">
        <v>300</v>
      </c>
      <c r="B126" s="50" t="s">
        <v>43</v>
      </c>
      <c r="C126" s="50" t="s">
        <v>23</v>
      </c>
      <c r="D126" s="50">
        <v>10</v>
      </c>
      <c r="E126" s="160"/>
      <c r="F126" s="52" t="s">
        <v>340</v>
      </c>
      <c r="G126" s="68">
        <v>112</v>
      </c>
      <c r="H126" s="94">
        <v>3</v>
      </c>
      <c r="I126" s="68">
        <v>115</v>
      </c>
      <c r="J126" s="68">
        <v>122</v>
      </c>
      <c r="K126" s="94">
        <v>4</v>
      </c>
      <c r="L126" s="68">
        <v>126</v>
      </c>
      <c r="M126" s="68">
        <v>127</v>
      </c>
      <c r="N126" s="94">
        <v>2</v>
      </c>
      <c r="O126" s="68">
        <v>129</v>
      </c>
      <c r="P126" s="154">
        <v>0.6</v>
      </c>
      <c r="Q126" s="153">
        <v>13</v>
      </c>
      <c r="R126" s="153"/>
      <c r="S126" s="125">
        <v>0</v>
      </c>
      <c r="T126" s="68">
        <v>0</v>
      </c>
      <c r="U126" s="68">
        <v>0</v>
      </c>
      <c r="V126" s="68">
        <v>0</v>
      </c>
      <c r="W126" s="68">
        <v>0</v>
      </c>
      <c r="X126" s="68">
        <v>0</v>
      </c>
      <c r="Y126" s="68">
        <v>0</v>
      </c>
      <c r="Z126" s="125">
        <v>0</v>
      </c>
      <c r="AA126" s="68">
        <v>0</v>
      </c>
      <c r="AB126" s="68">
        <v>0</v>
      </c>
      <c r="AC126" s="68">
        <v>0</v>
      </c>
      <c r="AD126" s="68">
        <v>50</v>
      </c>
      <c r="AE126" s="68">
        <v>35</v>
      </c>
      <c r="AF126" s="68">
        <v>435</v>
      </c>
      <c r="AG126" s="68">
        <v>3</v>
      </c>
      <c r="AH126" s="68">
        <v>24</v>
      </c>
      <c r="AI126" s="125">
        <v>0</v>
      </c>
      <c r="AJ126" s="68">
        <v>0</v>
      </c>
      <c r="AK126" s="127">
        <v>0</v>
      </c>
      <c r="AL126" s="68">
        <v>0</v>
      </c>
      <c r="AM126" s="128">
        <v>0</v>
      </c>
      <c r="AN126" s="129">
        <f t="shared" si="2"/>
        <v>61.5</v>
      </c>
      <c r="AO126" s="135">
        <f t="shared" si="3"/>
        <v>4.7307692307692308</v>
      </c>
    </row>
    <row r="127" spans="1:41" x14ac:dyDescent="0.3">
      <c r="A127" s="78" t="s">
        <v>329</v>
      </c>
      <c r="B127" s="50" t="s">
        <v>44</v>
      </c>
      <c r="C127" s="50" t="s">
        <v>13</v>
      </c>
      <c r="D127" s="50">
        <v>9</v>
      </c>
      <c r="E127" s="160"/>
      <c r="F127" s="52" t="s">
        <v>340</v>
      </c>
      <c r="G127" s="68">
        <v>124</v>
      </c>
      <c r="H127" s="94">
        <v>-1</v>
      </c>
      <c r="I127" s="68">
        <v>123</v>
      </c>
      <c r="J127" s="68">
        <v>125</v>
      </c>
      <c r="K127" s="94">
        <v>-8</v>
      </c>
      <c r="L127" s="68">
        <v>117</v>
      </c>
      <c r="M127" s="68">
        <v>146</v>
      </c>
      <c r="N127" s="94" t="s">
        <v>340</v>
      </c>
      <c r="O127" s="68">
        <v>146</v>
      </c>
      <c r="P127" s="154">
        <v>0.67</v>
      </c>
      <c r="Q127" s="153">
        <v>16</v>
      </c>
      <c r="R127" s="153"/>
      <c r="S127" s="125">
        <v>344</v>
      </c>
      <c r="T127" s="68">
        <v>210</v>
      </c>
      <c r="U127" s="68">
        <v>3986</v>
      </c>
      <c r="V127" s="68">
        <v>27</v>
      </c>
      <c r="W127" s="68">
        <v>12</v>
      </c>
      <c r="X127" s="68">
        <v>19</v>
      </c>
      <c r="Y127" s="68">
        <v>194</v>
      </c>
      <c r="Z127" s="125">
        <v>39</v>
      </c>
      <c r="AA127" s="68">
        <v>70</v>
      </c>
      <c r="AB127" s="68">
        <v>2</v>
      </c>
      <c r="AC127" s="68">
        <v>17</v>
      </c>
      <c r="AD127" s="68">
        <v>0</v>
      </c>
      <c r="AE127" s="68">
        <v>0</v>
      </c>
      <c r="AF127" s="68">
        <v>0</v>
      </c>
      <c r="AG127" s="68">
        <v>0</v>
      </c>
      <c r="AH127" s="68">
        <v>0</v>
      </c>
      <c r="AI127" s="125">
        <v>0</v>
      </c>
      <c r="AJ127" s="68">
        <v>0</v>
      </c>
      <c r="AK127" s="127">
        <v>0</v>
      </c>
      <c r="AL127" s="68">
        <v>5</v>
      </c>
      <c r="AM127" s="128">
        <v>0</v>
      </c>
      <c r="AN127" s="129">
        <f t="shared" si="2"/>
        <v>274.44</v>
      </c>
      <c r="AO127" s="135">
        <f t="shared" si="3"/>
        <v>17.1525</v>
      </c>
    </row>
    <row r="128" spans="1:41" x14ac:dyDescent="0.3">
      <c r="A128" s="78" t="s">
        <v>384</v>
      </c>
      <c r="B128" s="50" t="s">
        <v>45</v>
      </c>
      <c r="C128" s="50" t="s">
        <v>47</v>
      </c>
      <c r="D128" s="50">
        <v>6</v>
      </c>
      <c r="E128" s="160"/>
      <c r="F128" s="52" t="s">
        <v>340</v>
      </c>
      <c r="G128" s="68">
        <v>126</v>
      </c>
      <c r="H128" s="94">
        <v>1</v>
      </c>
      <c r="I128" s="68">
        <v>127</v>
      </c>
      <c r="J128" s="68">
        <v>134</v>
      </c>
      <c r="K128" s="94">
        <v>9</v>
      </c>
      <c r="L128" s="68">
        <v>143</v>
      </c>
      <c r="M128" s="68">
        <v>126</v>
      </c>
      <c r="N128" s="94" t="s">
        <v>340</v>
      </c>
      <c r="O128" s="68">
        <v>126</v>
      </c>
      <c r="P128" s="154">
        <v>0.56000000000000005</v>
      </c>
      <c r="Q128" s="153">
        <v>9</v>
      </c>
      <c r="R128" s="153"/>
      <c r="S128" s="125">
        <v>0</v>
      </c>
      <c r="T128" s="68">
        <v>0</v>
      </c>
      <c r="U128" s="68">
        <v>0</v>
      </c>
      <c r="V128" s="68">
        <v>0</v>
      </c>
      <c r="W128" s="68">
        <v>0</v>
      </c>
      <c r="X128" s="68">
        <v>0</v>
      </c>
      <c r="Y128" s="68">
        <v>0</v>
      </c>
      <c r="Z128" s="125">
        <v>0</v>
      </c>
      <c r="AA128" s="68">
        <v>0</v>
      </c>
      <c r="AB128" s="68">
        <v>0</v>
      </c>
      <c r="AC128" s="68">
        <v>0</v>
      </c>
      <c r="AD128" s="68">
        <v>38</v>
      </c>
      <c r="AE128" s="68">
        <v>21</v>
      </c>
      <c r="AF128" s="68">
        <v>221</v>
      </c>
      <c r="AG128" s="68">
        <v>2</v>
      </c>
      <c r="AH128" s="68">
        <v>12</v>
      </c>
      <c r="AI128" s="125">
        <v>0</v>
      </c>
      <c r="AJ128" s="68">
        <v>0</v>
      </c>
      <c r="AK128" s="127">
        <v>0</v>
      </c>
      <c r="AL128" s="68">
        <v>1</v>
      </c>
      <c r="AM128" s="128">
        <v>1</v>
      </c>
      <c r="AN128" s="129">
        <f t="shared" si="2"/>
        <v>32.1</v>
      </c>
      <c r="AO128" s="135">
        <f t="shared" si="3"/>
        <v>3.5666666666666669</v>
      </c>
    </row>
    <row r="129" spans="1:41" x14ac:dyDescent="0.3">
      <c r="A129" s="78" t="s">
        <v>328</v>
      </c>
      <c r="B129" s="50" t="s">
        <v>42</v>
      </c>
      <c r="C129" s="50" t="s">
        <v>29</v>
      </c>
      <c r="D129" s="50">
        <v>6</v>
      </c>
      <c r="E129" s="160" t="s">
        <v>463</v>
      </c>
      <c r="F129" s="52" t="s">
        <v>340</v>
      </c>
      <c r="G129" s="68">
        <v>110</v>
      </c>
      <c r="H129" s="94">
        <v>1</v>
      </c>
      <c r="I129" s="68">
        <v>111</v>
      </c>
      <c r="J129" s="68">
        <v>112</v>
      </c>
      <c r="K129" s="94">
        <v>-8</v>
      </c>
      <c r="L129" s="68">
        <v>104</v>
      </c>
      <c r="M129" s="68">
        <v>129</v>
      </c>
      <c r="N129" s="94">
        <v>-13</v>
      </c>
      <c r="O129" s="68">
        <v>116</v>
      </c>
      <c r="P129" s="154">
        <v>0.53</v>
      </c>
      <c r="Q129" s="153">
        <v>12</v>
      </c>
      <c r="R129" s="153"/>
      <c r="S129" s="125">
        <v>0</v>
      </c>
      <c r="T129" s="68">
        <v>0</v>
      </c>
      <c r="U129" s="68">
        <v>0</v>
      </c>
      <c r="V129" s="68">
        <v>0</v>
      </c>
      <c r="W129" s="68">
        <v>0</v>
      </c>
      <c r="X129" s="68">
        <v>0</v>
      </c>
      <c r="Y129" s="68">
        <v>0</v>
      </c>
      <c r="Z129" s="125">
        <v>179</v>
      </c>
      <c r="AA129" s="68">
        <v>765</v>
      </c>
      <c r="AB129" s="68">
        <v>4</v>
      </c>
      <c r="AC129" s="68">
        <v>37</v>
      </c>
      <c r="AD129" s="68">
        <v>26</v>
      </c>
      <c r="AE129" s="68">
        <v>16</v>
      </c>
      <c r="AF129" s="68">
        <v>148</v>
      </c>
      <c r="AG129" s="68">
        <v>1</v>
      </c>
      <c r="AH129" s="68">
        <v>8</v>
      </c>
      <c r="AI129" s="125">
        <v>0</v>
      </c>
      <c r="AJ129" s="68">
        <v>0</v>
      </c>
      <c r="AK129" s="127">
        <v>0</v>
      </c>
      <c r="AL129" s="68">
        <v>2</v>
      </c>
      <c r="AM129" s="128">
        <v>1</v>
      </c>
      <c r="AN129" s="129">
        <f t="shared" si="2"/>
        <v>119.3</v>
      </c>
      <c r="AO129" s="135">
        <f t="shared" si="3"/>
        <v>9.9416666666666664</v>
      </c>
    </row>
    <row r="130" spans="1:41" x14ac:dyDescent="0.3">
      <c r="A130" s="78" t="s">
        <v>222</v>
      </c>
      <c r="B130" s="50" t="s">
        <v>43</v>
      </c>
      <c r="C130" s="50" t="s">
        <v>38</v>
      </c>
      <c r="D130" s="50">
        <v>8</v>
      </c>
      <c r="E130" s="160"/>
      <c r="F130" s="52" t="s">
        <v>340</v>
      </c>
      <c r="G130" s="68">
        <v>145</v>
      </c>
      <c r="H130" s="94">
        <v>-6</v>
      </c>
      <c r="I130" s="68">
        <v>139</v>
      </c>
      <c r="J130" s="68">
        <v>159</v>
      </c>
      <c r="K130" s="94">
        <v>4</v>
      </c>
      <c r="L130" s="68">
        <v>163</v>
      </c>
      <c r="M130" s="68">
        <v>169</v>
      </c>
      <c r="N130" s="94">
        <v>-5</v>
      </c>
      <c r="O130" s="68">
        <v>164</v>
      </c>
      <c r="P130" s="154">
        <v>0.47</v>
      </c>
      <c r="Q130" s="153">
        <v>13</v>
      </c>
      <c r="R130" s="153"/>
      <c r="S130" s="125">
        <v>0</v>
      </c>
      <c r="T130" s="68">
        <v>0</v>
      </c>
      <c r="U130" s="68">
        <v>0</v>
      </c>
      <c r="V130" s="68">
        <v>0</v>
      </c>
      <c r="W130" s="68">
        <v>0</v>
      </c>
      <c r="X130" s="68">
        <v>0</v>
      </c>
      <c r="Y130" s="68">
        <v>0</v>
      </c>
      <c r="Z130" s="125">
        <v>33</v>
      </c>
      <c r="AA130" s="68">
        <v>202</v>
      </c>
      <c r="AB130" s="68">
        <v>1</v>
      </c>
      <c r="AC130" s="68">
        <v>11</v>
      </c>
      <c r="AD130" s="68">
        <v>78</v>
      </c>
      <c r="AE130" s="68">
        <v>51</v>
      </c>
      <c r="AF130" s="68">
        <v>483</v>
      </c>
      <c r="AG130" s="68">
        <v>1</v>
      </c>
      <c r="AH130" s="68">
        <v>23</v>
      </c>
      <c r="AI130" s="125">
        <v>778</v>
      </c>
      <c r="AJ130" s="68">
        <v>0</v>
      </c>
      <c r="AK130" s="127">
        <v>0</v>
      </c>
      <c r="AL130" s="68">
        <v>1</v>
      </c>
      <c r="AM130" s="128">
        <v>1</v>
      </c>
      <c r="AN130" s="129">
        <f t="shared" si="2"/>
        <v>78.5</v>
      </c>
      <c r="AO130" s="135">
        <f t="shared" si="3"/>
        <v>6.0384615384615383</v>
      </c>
    </row>
    <row r="131" spans="1:41" x14ac:dyDescent="0.3">
      <c r="A131" s="78" t="s">
        <v>251</v>
      </c>
      <c r="B131" s="50" t="s">
        <v>43</v>
      </c>
      <c r="C131" s="50" t="s">
        <v>33</v>
      </c>
      <c r="D131" s="50">
        <v>6</v>
      </c>
      <c r="E131" s="160"/>
      <c r="F131" s="52" t="s">
        <v>340</v>
      </c>
      <c r="G131" s="68">
        <v>125</v>
      </c>
      <c r="H131" s="94">
        <v>1</v>
      </c>
      <c r="I131" s="68">
        <v>126</v>
      </c>
      <c r="J131" s="68">
        <v>121</v>
      </c>
      <c r="K131" s="94">
        <v>1</v>
      </c>
      <c r="L131" s="68">
        <v>122</v>
      </c>
      <c r="M131" s="68">
        <v>151</v>
      </c>
      <c r="N131" s="94">
        <v>9</v>
      </c>
      <c r="O131" s="68">
        <v>160</v>
      </c>
      <c r="P131" s="154">
        <v>0.56999999999999995</v>
      </c>
      <c r="Q131" s="153">
        <v>16</v>
      </c>
      <c r="R131" s="153"/>
      <c r="S131" s="125">
        <v>0</v>
      </c>
      <c r="T131" s="68">
        <v>0</v>
      </c>
      <c r="U131" s="68">
        <v>0</v>
      </c>
      <c r="V131" s="68">
        <v>0</v>
      </c>
      <c r="W131" s="68">
        <v>0</v>
      </c>
      <c r="X131" s="68">
        <v>0</v>
      </c>
      <c r="Y131" s="68">
        <v>0</v>
      </c>
      <c r="Z131" s="125">
        <v>0</v>
      </c>
      <c r="AA131" s="68">
        <v>0</v>
      </c>
      <c r="AB131" s="68">
        <v>0</v>
      </c>
      <c r="AC131" s="68">
        <v>0</v>
      </c>
      <c r="AD131" s="68">
        <v>65</v>
      </c>
      <c r="AE131" s="68">
        <v>37</v>
      </c>
      <c r="AF131" s="68">
        <v>621</v>
      </c>
      <c r="AG131" s="68">
        <v>8</v>
      </c>
      <c r="AH131" s="68">
        <v>30</v>
      </c>
      <c r="AI131" s="125">
        <v>0</v>
      </c>
      <c r="AJ131" s="68">
        <v>0</v>
      </c>
      <c r="AK131" s="127">
        <v>0</v>
      </c>
      <c r="AL131" s="68">
        <v>0</v>
      </c>
      <c r="AM131" s="128">
        <v>0</v>
      </c>
      <c r="AN131" s="129">
        <f t="shared" si="2"/>
        <v>110.1</v>
      </c>
      <c r="AO131" s="135">
        <f t="shared" si="3"/>
        <v>6.8812499999999996</v>
      </c>
    </row>
    <row r="132" spans="1:41" x14ac:dyDescent="0.3">
      <c r="A132" s="78" t="s">
        <v>385</v>
      </c>
      <c r="B132" s="50" t="s">
        <v>42</v>
      </c>
      <c r="C132" s="50" t="s">
        <v>18</v>
      </c>
      <c r="D132" s="50">
        <v>4</v>
      </c>
      <c r="E132" s="160" t="s">
        <v>442</v>
      </c>
      <c r="F132" s="52" t="s">
        <v>340</v>
      </c>
      <c r="G132" s="68">
        <v>106</v>
      </c>
      <c r="H132" s="94">
        <v>1</v>
      </c>
      <c r="I132" s="68">
        <v>107</v>
      </c>
      <c r="J132" s="68">
        <v>127</v>
      </c>
      <c r="K132" s="94">
        <v>-16</v>
      </c>
      <c r="L132" s="68">
        <v>111</v>
      </c>
      <c r="M132" s="68">
        <v>138</v>
      </c>
      <c r="N132" s="94">
        <v>-14</v>
      </c>
      <c r="O132" s="68">
        <v>124</v>
      </c>
      <c r="P132" s="154">
        <v>0.34</v>
      </c>
      <c r="Q132" s="153" t="s">
        <v>340</v>
      </c>
      <c r="R132" s="153"/>
      <c r="S132" s="125" t="s">
        <v>340</v>
      </c>
      <c r="T132" s="68" t="s">
        <v>340</v>
      </c>
      <c r="U132" s="68" t="s">
        <v>340</v>
      </c>
      <c r="V132" s="68" t="s">
        <v>340</v>
      </c>
      <c r="W132" s="68" t="s">
        <v>340</v>
      </c>
      <c r="X132" s="68" t="s">
        <v>340</v>
      </c>
      <c r="Y132" s="68" t="s">
        <v>340</v>
      </c>
      <c r="Z132" s="125" t="s">
        <v>340</v>
      </c>
      <c r="AA132" s="68" t="s">
        <v>340</v>
      </c>
      <c r="AB132" s="68" t="s">
        <v>340</v>
      </c>
      <c r="AC132" s="68" t="s">
        <v>340</v>
      </c>
      <c r="AD132" s="68" t="s">
        <v>340</v>
      </c>
      <c r="AE132" s="68" t="s">
        <v>340</v>
      </c>
      <c r="AF132" s="68" t="s">
        <v>340</v>
      </c>
      <c r="AG132" s="68" t="s">
        <v>340</v>
      </c>
      <c r="AH132" s="68" t="s">
        <v>340</v>
      </c>
      <c r="AI132" s="125" t="s">
        <v>340</v>
      </c>
      <c r="AJ132" s="68" t="s">
        <v>340</v>
      </c>
      <c r="AK132" s="127" t="s">
        <v>340</v>
      </c>
      <c r="AL132" s="68" t="s">
        <v>340</v>
      </c>
      <c r="AM132" s="128" t="s">
        <v>340</v>
      </c>
      <c r="AN132" s="129">
        <f t="shared" si="2"/>
        <v>0</v>
      </c>
      <c r="AO132" s="135" t="str">
        <f t="shared" si="3"/>
        <v>-</v>
      </c>
    </row>
    <row r="133" spans="1:41" x14ac:dyDescent="0.3">
      <c r="A133" s="78" t="s">
        <v>386</v>
      </c>
      <c r="B133" s="50" t="s">
        <v>44</v>
      </c>
      <c r="C133" s="50" t="s">
        <v>47</v>
      </c>
      <c r="D133" s="50">
        <v>6</v>
      </c>
      <c r="E133" s="160"/>
      <c r="F133" s="52" t="s">
        <v>340</v>
      </c>
      <c r="G133" s="68">
        <v>148</v>
      </c>
      <c r="H133" s="94">
        <v>-3</v>
      </c>
      <c r="I133" s="68">
        <v>145</v>
      </c>
      <c r="J133" s="68">
        <v>155</v>
      </c>
      <c r="K133" s="94">
        <v>-5</v>
      </c>
      <c r="L133" s="68">
        <v>150</v>
      </c>
      <c r="M133" s="68">
        <v>202</v>
      </c>
      <c r="N133" s="94">
        <v>-17</v>
      </c>
      <c r="O133" s="68">
        <v>185</v>
      </c>
      <c r="P133" s="154">
        <v>0.33</v>
      </c>
      <c r="Q133" s="153" t="s">
        <v>340</v>
      </c>
      <c r="R133" s="153"/>
      <c r="S133" s="125" t="s">
        <v>340</v>
      </c>
      <c r="T133" s="68" t="s">
        <v>340</v>
      </c>
      <c r="U133" s="68" t="s">
        <v>340</v>
      </c>
      <c r="V133" s="68" t="s">
        <v>340</v>
      </c>
      <c r="W133" s="68" t="s">
        <v>340</v>
      </c>
      <c r="X133" s="68" t="s">
        <v>340</v>
      </c>
      <c r="Y133" s="68" t="s">
        <v>340</v>
      </c>
      <c r="Z133" s="125" t="s">
        <v>340</v>
      </c>
      <c r="AA133" s="68" t="s">
        <v>340</v>
      </c>
      <c r="AB133" s="68" t="s">
        <v>340</v>
      </c>
      <c r="AC133" s="68" t="s">
        <v>340</v>
      </c>
      <c r="AD133" s="68" t="s">
        <v>340</v>
      </c>
      <c r="AE133" s="68" t="s">
        <v>340</v>
      </c>
      <c r="AF133" s="68" t="s">
        <v>340</v>
      </c>
      <c r="AG133" s="68" t="s">
        <v>340</v>
      </c>
      <c r="AH133" s="68" t="s">
        <v>340</v>
      </c>
      <c r="AI133" s="125" t="s">
        <v>340</v>
      </c>
      <c r="AJ133" s="68" t="s">
        <v>340</v>
      </c>
      <c r="AK133" s="127" t="s">
        <v>340</v>
      </c>
      <c r="AL133" s="68" t="s">
        <v>340</v>
      </c>
      <c r="AM133" s="128" t="s">
        <v>340</v>
      </c>
      <c r="AN133" s="129">
        <f t="shared" si="2"/>
        <v>0</v>
      </c>
      <c r="AO133" s="135" t="str">
        <f t="shared" si="3"/>
        <v>-</v>
      </c>
    </row>
    <row r="134" spans="1:41" x14ac:dyDescent="0.3">
      <c r="A134" s="78" t="s">
        <v>298</v>
      </c>
      <c r="B134" s="50" t="s">
        <v>45</v>
      </c>
      <c r="C134" s="50" t="s">
        <v>14</v>
      </c>
      <c r="D134" s="50">
        <v>7</v>
      </c>
      <c r="E134" s="160"/>
      <c r="F134" s="52" t="s">
        <v>340</v>
      </c>
      <c r="G134" s="68">
        <v>105</v>
      </c>
      <c r="H134" s="94">
        <v>1</v>
      </c>
      <c r="I134" s="68">
        <v>106</v>
      </c>
      <c r="J134" s="68">
        <v>108</v>
      </c>
      <c r="K134" s="94">
        <v>2</v>
      </c>
      <c r="L134" s="68">
        <v>110</v>
      </c>
      <c r="M134" s="68">
        <v>99</v>
      </c>
      <c r="N134" s="94" t="s">
        <v>340</v>
      </c>
      <c r="O134" s="68">
        <v>99</v>
      </c>
      <c r="P134" s="154">
        <v>0.8</v>
      </c>
      <c r="Q134" s="153">
        <v>1</v>
      </c>
      <c r="R134" s="153"/>
      <c r="S134" s="125">
        <v>0</v>
      </c>
      <c r="T134" s="68">
        <v>0</v>
      </c>
      <c r="U134" s="68">
        <v>0</v>
      </c>
      <c r="V134" s="68">
        <v>0</v>
      </c>
      <c r="W134" s="68">
        <v>0</v>
      </c>
      <c r="X134" s="68">
        <v>0</v>
      </c>
      <c r="Y134" s="68">
        <v>0</v>
      </c>
      <c r="Z134" s="125">
        <v>0</v>
      </c>
      <c r="AA134" s="68">
        <v>0</v>
      </c>
      <c r="AB134" s="68">
        <v>0</v>
      </c>
      <c r="AC134" s="68">
        <v>0</v>
      </c>
      <c r="AD134" s="68">
        <v>3</v>
      </c>
      <c r="AE134" s="68">
        <v>3</v>
      </c>
      <c r="AF134" s="68">
        <v>37</v>
      </c>
      <c r="AG134" s="68">
        <v>0</v>
      </c>
      <c r="AH134" s="68">
        <v>2</v>
      </c>
      <c r="AI134" s="125">
        <v>0</v>
      </c>
      <c r="AJ134" s="68">
        <v>0</v>
      </c>
      <c r="AK134" s="127">
        <v>0</v>
      </c>
      <c r="AL134" s="68">
        <v>0</v>
      </c>
      <c r="AM134" s="128">
        <v>0</v>
      </c>
      <c r="AN134" s="129">
        <f t="shared" ref="AN134:AN197" si="4">IFERROR($S134*$S$2+$T134*$T$2+IF($U$2=0,0,$U134/$U$2)+$V134*$V$2+$W134*$W$2+$X134*$X$2+$Z134*$Z$2+IF($AA$2=0,0,$AA134/$AA$2)+$AB$2*$AB134+$AE134*$AE$2+IF($AF$2=0,0,$AF134/$AF$2)+$AG134*$AG$2+IF($AI$2=0,0,$AI134/$AI$2)+$AJ134*$AJ$2+$AK134*$AK$2+$AL134*$AL$2+$AM134*$AM$2,0)</f>
        <v>3.7</v>
      </c>
      <c r="AO134" s="135">
        <f t="shared" ref="AO134:AO197" si="5">IFERROR($AN134/$Q134,"-")</f>
        <v>3.7</v>
      </c>
    </row>
    <row r="135" spans="1:41" x14ac:dyDescent="0.3">
      <c r="A135" s="78" t="s">
        <v>274</v>
      </c>
      <c r="B135" s="50" t="s">
        <v>43</v>
      </c>
      <c r="C135" s="50" t="s">
        <v>14</v>
      </c>
      <c r="D135" s="50">
        <v>7</v>
      </c>
      <c r="E135" s="160"/>
      <c r="F135" s="52" t="s">
        <v>340</v>
      </c>
      <c r="G135" s="68">
        <v>128</v>
      </c>
      <c r="H135" s="94">
        <v>1</v>
      </c>
      <c r="I135" s="68">
        <v>129</v>
      </c>
      <c r="J135" s="68">
        <v>140</v>
      </c>
      <c r="K135" s="94">
        <v>4</v>
      </c>
      <c r="L135" s="68">
        <v>144</v>
      </c>
      <c r="M135" s="68">
        <v>163</v>
      </c>
      <c r="N135" s="94" t="s">
        <v>340</v>
      </c>
      <c r="O135" s="68">
        <v>163</v>
      </c>
      <c r="P135" s="154">
        <v>0.24</v>
      </c>
      <c r="Q135" s="153" t="s">
        <v>340</v>
      </c>
      <c r="R135" s="153"/>
      <c r="S135" s="125" t="s">
        <v>340</v>
      </c>
      <c r="T135" s="68" t="s">
        <v>340</v>
      </c>
      <c r="U135" s="68" t="s">
        <v>340</v>
      </c>
      <c r="V135" s="68" t="s">
        <v>340</v>
      </c>
      <c r="W135" s="68" t="s">
        <v>340</v>
      </c>
      <c r="X135" s="68" t="s">
        <v>340</v>
      </c>
      <c r="Y135" s="68" t="s">
        <v>340</v>
      </c>
      <c r="Z135" s="125" t="s">
        <v>340</v>
      </c>
      <c r="AA135" s="68" t="s">
        <v>340</v>
      </c>
      <c r="AB135" s="68" t="s">
        <v>340</v>
      </c>
      <c r="AC135" s="68" t="s">
        <v>340</v>
      </c>
      <c r="AD135" s="68" t="s">
        <v>340</v>
      </c>
      <c r="AE135" s="68" t="s">
        <v>340</v>
      </c>
      <c r="AF135" s="68" t="s">
        <v>340</v>
      </c>
      <c r="AG135" s="68" t="s">
        <v>340</v>
      </c>
      <c r="AH135" s="68" t="s">
        <v>340</v>
      </c>
      <c r="AI135" s="125" t="s">
        <v>340</v>
      </c>
      <c r="AJ135" s="68" t="s">
        <v>340</v>
      </c>
      <c r="AK135" s="127" t="s">
        <v>340</v>
      </c>
      <c r="AL135" s="68" t="s">
        <v>340</v>
      </c>
      <c r="AM135" s="128" t="s">
        <v>340</v>
      </c>
      <c r="AN135" s="129">
        <f t="shared" si="4"/>
        <v>0</v>
      </c>
      <c r="AO135" s="135" t="str">
        <f t="shared" si="5"/>
        <v>-</v>
      </c>
    </row>
    <row r="136" spans="1:41" x14ac:dyDescent="0.3">
      <c r="A136" s="78" t="s">
        <v>212</v>
      </c>
      <c r="B136" s="50" t="s">
        <v>42</v>
      </c>
      <c r="C136" s="50" t="s">
        <v>21</v>
      </c>
      <c r="D136" s="50">
        <v>10</v>
      </c>
      <c r="E136" s="160"/>
      <c r="F136" s="52" t="s">
        <v>340</v>
      </c>
      <c r="G136" s="68">
        <v>131</v>
      </c>
      <c r="H136" s="94">
        <v>-3</v>
      </c>
      <c r="I136" s="68">
        <v>128</v>
      </c>
      <c r="J136" s="68">
        <v>137</v>
      </c>
      <c r="K136" s="94">
        <v>-13</v>
      </c>
      <c r="L136" s="68">
        <v>124</v>
      </c>
      <c r="M136" s="68">
        <v>109</v>
      </c>
      <c r="N136" s="94">
        <v>-9</v>
      </c>
      <c r="O136" s="68">
        <v>100</v>
      </c>
      <c r="P136" s="154">
        <v>0.45</v>
      </c>
      <c r="Q136" s="153">
        <v>11</v>
      </c>
      <c r="R136" s="153"/>
      <c r="S136" s="125">
        <v>0</v>
      </c>
      <c r="T136" s="68">
        <v>0</v>
      </c>
      <c r="U136" s="68">
        <v>0</v>
      </c>
      <c r="V136" s="68">
        <v>0</v>
      </c>
      <c r="W136" s="68">
        <v>0</v>
      </c>
      <c r="X136" s="68">
        <v>0</v>
      </c>
      <c r="Y136" s="68">
        <v>0</v>
      </c>
      <c r="Z136" s="125">
        <v>76</v>
      </c>
      <c r="AA136" s="68">
        <v>297</v>
      </c>
      <c r="AB136" s="68">
        <v>2</v>
      </c>
      <c r="AC136" s="68">
        <v>9</v>
      </c>
      <c r="AD136" s="68">
        <v>56</v>
      </c>
      <c r="AE136" s="68">
        <v>40</v>
      </c>
      <c r="AF136" s="68">
        <v>253</v>
      </c>
      <c r="AG136" s="68">
        <v>0</v>
      </c>
      <c r="AH136" s="68">
        <v>13</v>
      </c>
      <c r="AI136" s="125">
        <v>0</v>
      </c>
      <c r="AJ136" s="68">
        <v>0</v>
      </c>
      <c r="AK136" s="127">
        <v>0</v>
      </c>
      <c r="AL136" s="68">
        <v>0</v>
      </c>
      <c r="AM136" s="128">
        <v>0</v>
      </c>
      <c r="AN136" s="129">
        <f t="shared" si="4"/>
        <v>67</v>
      </c>
      <c r="AO136" s="135">
        <f t="shared" si="5"/>
        <v>6.0909090909090908</v>
      </c>
    </row>
    <row r="137" spans="1:41" x14ac:dyDescent="0.3">
      <c r="A137" s="78" t="s">
        <v>268</v>
      </c>
      <c r="B137" s="50" t="s">
        <v>45</v>
      </c>
      <c r="C137" s="50" t="s">
        <v>17</v>
      </c>
      <c r="D137" s="50">
        <v>5</v>
      </c>
      <c r="E137" s="160"/>
      <c r="F137" s="52" t="s">
        <v>340</v>
      </c>
      <c r="G137" s="68">
        <v>118</v>
      </c>
      <c r="H137" s="94" t="s">
        <v>340</v>
      </c>
      <c r="I137" s="68">
        <v>118</v>
      </c>
      <c r="J137" s="68">
        <v>114</v>
      </c>
      <c r="K137" s="94">
        <v>18</v>
      </c>
      <c r="L137" s="68">
        <v>132</v>
      </c>
      <c r="M137" s="68">
        <v>113</v>
      </c>
      <c r="N137" s="94">
        <v>5</v>
      </c>
      <c r="O137" s="68">
        <v>118</v>
      </c>
      <c r="P137" s="154">
        <v>0.78</v>
      </c>
      <c r="Q137" s="153">
        <v>9</v>
      </c>
      <c r="R137" s="153"/>
      <c r="S137" s="125">
        <v>0</v>
      </c>
      <c r="T137" s="68">
        <v>0</v>
      </c>
      <c r="U137" s="68">
        <v>0</v>
      </c>
      <c r="V137" s="68">
        <v>0</v>
      </c>
      <c r="W137" s="68">
        <v>0</v>
      </c>
      <c r="X137" s="68">
        <v>0</v>
      </c>
      <c r="Y137" s="68">
        <v>0</v>
      </c>
      <c r="Z137" s="125">
        <v>0</v>
      </c>
      <c r="AA137" s="68">
        <v>0</v>
      </c>
      <c r="AB137" s="68">
        <v>0</v>
      </c>
      <c r="AC137" s="68">
        <v>0</v>
      </c>
      <c r="AD137" s="68">
        <v>34</v>
      </c>
      <c r="AE137" s="68">
        <v>24</v>
      </c>
      <c r="AF137" s="68">
        <v>231</v>
      </c>
      <c r="AG137" s="68">
        <v>2</v>
      </c>
      <c r="AH137" s="68">
        <v>13</v>
      </c>
      <c r="AI137" s="125">
        <v>0</v>
      </c>
      <c r="AJ137" s="68">
        <v>0</v>
      </c>
      <c r="AK137" s="127">
        <v>0</v>
      </c>
      <c r="AL137" s="68">
        <v>1</v>
      </c>
      <c r="AM137" s="128">
        <v>0</v>
      </c>
      <c r="AN137" s="129">
        <f t="shared" si="4"/>
        <v>35.1</v>
      </c>
      <c r="AO137" s="135">
        <f t="shared" si="5"/>
        <v>3.9000000000000004</v>
      </c>
    </row>
    <row r="138" spans="1:41" x14ac:dyDescent="0.3">
      <c r="A138" s="78" t="s">
        <v>281</v>
      </c>
      <c r="B138" s="50" t="s">
        <v>43</v>
      </c>
      <c r="C138" s="50" t="s">
        <v>36</v>
      </c>
      <c r="D138" s="50">
        <v>11</v>
      </c>
      <c r="E138" s="160" t="s">
        <v>443</v>
      </c>
      <c r="F138" s="52" t="s">
        <v>340</v>
      </c>
      <c r="G138" s="68">
        <v>138</v>
      </c>
      <c r="H138" s="94">
        <v>-6</v>
      </c>
      <c r="I138" s="68">
        <v>132</v>
      </c>
      <c r="J138" s="68">
        <v>129</v>
      </c>
      <c r="K138" s="94">
        <v>9</v>
      </c>
      <c r="L138" s="68">
        <v>138</v>
      </c>
      <c r="M138" s="68">
        <v>140</v>
      </c>
      <c r="N138" s="94">
        <v>-3</v>
      </c>
      <c r="O138" s="68">
        <v>137</v>
      </c>
      <c r="P138" s="154">
        <v>0.31</v>
      </c>
      <c r="Q138" s="153">
        <v>16</v>
      </c>
      <c r="R138" s="153"/>
      <c r="S138" s="125">
        <v>0</v>
      </c>
      <c r="T138" s="68">
        <v>0</v>
      </c>
      <c r="U138" s="68">
        <v>0</v>
      </c>
      <c r="V138" s="68">
        <v>0</v>
      </c>
      <c r="W138" s="68">
        <v>0</v>
      </c>
      <c r="X138" s="68">
        <v>0</v>
      </c>
      <c r="Y138" s="68">
        <v>0</v>
      </c>
      <c r="Z138" s="125">
        <v>0</v>
      </c>
      <c r="AA138" s="68">
        <v>0</v>
      </c>
      <c r="AB138" s="68">
        <v>0</v>
      </c>
      <c r="AC138" s="68">
        <v>0</v>
      </c>
      <c r="AD138" s="68">
        <v>127</v>
      </c>
      <c r="AE138" s="68">
        <v>71</v>
      </c>
      <c r="AF138" s="68">
        <v>938</v>
      </c>
      <c r="AG138" s="68">
        <v>3</v>
      </c>
      <c r="AH138" s="68">
        <v>48</v>
      </c>
      <c r="AI138" s="125">
        <v>0</v>
      </c>
      <c r="AJ138" s="68">
        <v>0</v>
      </c>
      <c r="AK138" s="127">
        <v>0</v>
      </c>
      <c r="AL138" s="68">
        <v>0</v>
      </c>
      <c r="AM138" s="128">
        <v>0</v>
      </c>
      <c r="AN138" s="129">
        <f t="shared" si="4"/>
        <v>111.8</v>
      </c>
      <c r="AO138" s="135">
        <f t="shared" si="5"/>
        <v>6.9874999999999998</v>
      </c>
    </row>
    <row r="139" spans="1:41" x14ac:dyDescent="0.3">
      <c r="A139" s="78" t="s">
        <v>387</v>
      </c>
      <c r="B139" s="50" t="s">
        <v>42</v>
      </c>
      <c r="C139" s="50" t="s">
        <v>47</v>
      </c>
      <c r="D139" s="50">
        <v>6</v>
      </c>
      <c r="E139" s="160"/>
      <c r="F139" s="52" t="s">
        <v>340</v>
      </c>
      <c r="G139" s="68">
        <v>160</v>
      </c>
      <c r="H139" s="94">
        <v>-3</v>
      </c>
      <c r="I139" s="68">
        <v>157</v>
      </c>
      <c r="J139" s="68">
        <v>143</v>
      </c>
      <c r="K139" s="94">
        <v>-4</v>
      </c>
      <c r="L139" s="68">
        <v>139</v>
      </c>
      <c r="M139" s="68">
        <v>133</v>
      </c>
      <c r="N139" s="94">
        <v>-6</v>
      </c>
      <c r="O139" s="68">
        <v>127</v>
      </c>
      <c r="P139" s="154">
        <v>0.21</v>
      </c>
      <c r="Q139" s="153">
        <v>8</v>
      </c>
      <c r="R139" s="153"/>
      <c r="S139" s="125">
        <v>0</v>
      </c>
      <c r="T139" s="68">
        <v>0</v>
      </c>
      <c r="U139" s="68">
        <v>0</v>
      </c>
      <c r="V139" s="68">
        <v>0</v>
      </c>
      <c r="W139" s="68">
        <v>0</v>
      </c>
      <c r="X139" s="68">
        <v>0</v>
      </c>
      <c r="Y139" s="68">
        <v>0</v>
      </c>
      <c r="Z139" s="125">
        <v>66</v>
      </c>
      <c r="AA139" s="68">
        <v>185</v>
      </c>
      <c r="AB139" s="68">
        <v>1</v>
      </c>
      <c r="AC139" s="68">
        <v>10</v>
      </c>
      <c r="AD139" s="68">
        <v>27</v>
      </c>
      <c r="AE139" s="68">
        <v>19</v>
      </c>
      <c r="AF139" s="68">
        <v>190</v>
      </c>
      <c r="AG139" s="68">
        <v>0</v>
      </c>
      <c r="AH139" s="68">
        <v>6</v>
      </c>
      <c r="AI139" s="125">
        <v>0</v>
      </c>
      <c r="AJ139" s="68">
        <v>0</v>
      </c>
      <c r="AK139" s="127">
        <v>0</v>
      </c>
      <c r="AL139" s="68">
        <v>2</v>
      </c>
      <c r="AM139" s="128">
        <v>1</v>
      </c>
      <c r="AN139" s="129">
        <f t="shared" si="4"/>
        <v>41.5</v>
      </c>
      <c r="AO139" s="135">
        <f t="shared" si="5"/>
        <v>5.1875</v>
      </c>
    </row>
    <row r="140" spans="1:41" x14ac:dyDescent="0.3">
      <c r="A140" s="78" t="s">
        <v>283</v>
      </c>
      <c r="B140" s="50" t="s">
        <v>44</v>
      </c>
      <c r="C140" s="50" t="s">
        <v>14</v>
      </c>
      <c r="D140" s="50">
        <v>7</v>
      </c>
      <c r="E140" s="160"/>
      <c r="F140" s="52" t="s">
        <v>340</v>
      </c>
      <c r="G140" s="68">
        <v>135</v>
      </c>
      <c r="H140" s="94">
        <v>-1</v>
      </c>
      <c r="I140" s="68">
        <v>134</v>
      </c>
      <c r="J140" s="68">
        <v>139</v>
      </c>
      <c r="K140" s="94">
        <v>-9</v>
      </c>
      <c r="L140" s="68">
        <v>130</v>
      </c>
      <c r="M140" s="68">
        <v>158</v>
      </c>
      <c r="N140" s="94" t="s">
        <v>340</v>
      </c>
      <c r="O140" s="68">
        <v>158</v>
      </c>
      <c r="P140" s="154">
        <v>0.27</v>
      </c>
      <c r="Q140" s="153">
        <v>16</v>
      </c>
      <c r="R140" s="153"/>
      <c r="S140" s="125">
        <v>309</v>
      </c>
      <c r="T140" s="68">
        <v>172</v>
      </c>
      <c r="U140" s="68">
        <v>3398</v>
      </c>
      <c r="V140" s="68">
        <v>19</v>
      </c>
      <c r="W140" s="68">
        <v>17</v>
      </c>
      <c r="X140" s="68">
        <v>21</v>
      </c>
      <c r="Y140" s="68">
        <v>158</v>
      </c>
      <c r="Z140" s="125">
        <v>60</v>
      </c>
      <c r="AA140" s="68">
        <v>169</v>
      </c>
      <c r="AB140" s="68">
        <v>4</v>
      </c>
      <c r="AC140" s="68">
        <v>21</v>
      </c>
      <c r="AD140" s="68">
        <v>1</v>
      </c>
      <c r="AE140" s="68">
        <v>1</v>
      </c>
      <c r="AF140" s="68">
        <v>18</v>
      </c>
      <c r="AG140" s="68">
        <v>1</v>
      </c>
      <c r="AH140" s="68">
        <v>1</v>
      </c>
      <c r="AI140" s="125">
        <v>0</v>
      </c>
      <c r="AJ140" s="68">
        <v>0</v>
      </c>
      <c r="AK140" s="127">
        <v>1</v>
      </c>
      <c r="AL140" s="68">
        <v>3</v>
      </c>
      <c r="AM140" s="128">
        <v>2</v>
      </c>
      <c r="AN140" s="129">
        <f t="shared" si="4"/>
        <v>241.62</v>
      </c>
      <c r="AO140" s="135">
        <f t="shared" si="5"/>
        <v>15.10125</v>
      </c>
    </row>
    <row r="141" spans="1:41" x14ac:dyDescent="0.3">
      <c r="A141" s="78" t="s">
        <v>388</v>
      </c>
      <c r="B141" s="50" t="s">
        <v>45</v>
      </c>
      <c r="C141" s="50" t="s">
        <v>36</v>
      </c>
      <c r="D141" s="50">
        <v>11</v>
      </c>
      <c r="E141" s="160"/>
      <c r="F141" s="52" t="s">
        <v>340</v>
      </c>
      <c r="G141" s="68">
        <v>153</v>
      </c>
      <c r="H141" s="94" t="s">
        <v>340</v>
      </c>
      <c r="I141" s="68">
        <v>153</v>
      </c>
      <c r="J141" s="68">
        <v>138</v>
      </c>
      <c r="K141" s="94">
        <v>-5</v>
      </c>
      <c r="L141" s="68">
        <v>133</v>
      </c>
      <c r="M141" s="68">
        <v>114</v>
      </c>
      <c r="N141" s="94" t="s">
        <v>340</v>
      </c>
      <c r="O141" s="68">
        <v>114</v>
      </c>
      <c r="P141" s="154">
        <v>0.51</v>
      </c>
      <c r="Q141" s="153">
        <v>16</v>
      </c>
      <c r="R141" s="153"/>
      <c r="S141" s="125">
        <v>0</v>
      </c>
      <c r="T141" s="68">
        <v>0</v>
      </c>
      <c r="U141" s="68">
        <v>0</v>
      </c>
      <c r="V141" s="68">
        <v>0</v>
      </c>
      <c r="W141" s="68">
        <v>0</v>
      </c>
      <c r="X141" s="68">
        <v>0</v>
      </c>
      <c r="Y141" s="68">
        <v>0</v>
      </c>
      <c r="Z141" s="125">
        <v>0</v>
      </c>
      <c r="AA141" s="68">
        <v>0</v>
      </c>
      <c r="AB141" s="68">
        <v>0</v>
      </c>
      <c r="AC141" s="68">
        <v>0</v>
      </c>
      <c r="AD141" s="68">
        <v>92</v>
      </c>
      <c r="AE141" s="68">
        <v>63</v>
      </c>
      <c r="AF141" s="68">
        <v>623</v>
      </c>
      <c r="AG141" s="68">
        <v>6</v>
      </c>
      <c r="AH141" s="68">
        <v>36</v>
      </c>
      <c r="AI141" s="125">
        <v>0</v>
      </c>
      <c r="AJ141" s="68">
        <v>0</v>
      </c>
      <c r="AK141" s="127">
        <v>0</v>
      </c>
      <c r="AL141" s="68">
        <v>4</v>
      </c>
      <c r="AM141" s="128">
        <v>4</v>
      </c>
      <c r="AN141" s="129">
        <f t="shared" si="4"/>
        <v>90.3</v>
      </c>
      <c r="AO141" s="135">
        <f t="shared" si="5"/>
        <v>5.6437499999999998</v>
      </c>
    </row>
    <row r="142" spans="1:41" x14ac:dyDescent="0.3">
      <c r="A142" s="78" t="s">
        <v>389</v>
      </c>
      <c r="B142" s="50" t="s">
        <v>43</v>
      </c>
      <c r="C142" s="50" t="s">
        <v>29</v>
      </c>
      <c r="D142" s="50">
        <v>6</v>
      </c>
      <c r="E142" s="160"/>
      <c r="F142" s="52" t="s">
        <v>340</v>
      </c>
      <c r="G142" s="68">
        <v>116</v>
      </c>
      <c r="H142" s="94">
        <v>14</v>
      </c>
      <c r="I142" s="68">
        <v>130</v>
      </c>
      <c r="J142" s="68">
        <v>113</v>
      </c>
      <c r="K142" s="94">
        <v>7</v>
      </c>
      <c r="L142" s="68">
        <v>120</v>
      </c>
      <c r="M142" s="68">
        <v>118</v>
      </c>
      <c r="N142" s="94">
        <v>4</v>
      </c>
      <c r="O142" s="68">
        <v>122</v>
      </c>
      <c r="P142" s="154">
        <v>0.45</v>
      </c>
      <c r="Q142" s="153">
        <v>7</v>
      </c>
      <c r="R142" s="153"/>
      <c r="S142" s="125">
        <v>0</v>
      </c>
      <c r="T142" s="68">
        <v>0</v>
      </c>
      <c r="U142" s="68">
        <v>0</v>
      </c>
      <c r="V142" s="68">
        <v>0</v>
      </c>
      <c r="W142" s="68">
        <v>0</v>
      </c>
      <c r="X142" s="68">
        <v>0</v>
      </c>
      <c r="Y142" s="68">
        <v>0</v>
      </c>
      <c r="Z142" s="125">
        <v>0</v>
      </c>
      <c r="AA142" s="68">
        <v>0</v>
      </c>
      <c r="AB142" s="68">
        <v>0</v>
      </c>
      <c r="AC142" s="68">
        <v>0</v>
      </c>
      <c r="AD142" s="68">
        <v>39</v>
      </c>
      <c r="AE142" s="68">
        <v>25</v>
      </c>
      <c r="AF142" s="68">
        <v>375</v>
      </c>
      <c r="AG142" s="68">
        <v>3</v>
      </c>
      <c r="AH142" s="68">
        <v>19</v>
      </c>
      <c r="AI142" s="125">
        <v>0</v>
      </c>
      <c r="AJ142" s="68">
        <v>0</v>
      </c>
      <c r="AK142" s="127">
        <v>0</v>
      </c>
      <c r="AL142" s="68">
        <v>0</v>
      </c>
      <c r="AM142" s="128">
        <v>0</v>
      </c>
      <c r="AN142" s="129">
        <f t="shared" si="4"/>
        <v>55.5</v>
      </c>
      <c r="AO142" s="135">
        <f t="shared" si="5"/>
        <v>7.9285714285714288</v>
      </c>
    </row>
    <row r="143" spans="1:41" x14ac:dyDescent="0.3">
      <c r="A143" s="78" t="s">
        <v>390</v>
      </c>
      <c r="B143" s="50" t="s">
        <v>43</v>
      </c>
      <c r="C143" s="50" t="s">
        <v>32</v>
      </c>
      <c r="D143" s="50">
        <v>5</v>
      </c>
      <c r="E143" s="160" t="s">
        <v>444</v>
      </c>
      <c r="F143" s="52" t="s">
        <v>340</v>
      </c>
      <c r="G143" s="68">
        <v>127</v>
      </c>
      <c r="H143" s="94">
        <v>4</v>
      </c>
      <c r="I143" s="68">
        <v>131</v>
      </c>
      <c r="J143" s="68">
        <v>131</v>
      </c>
      <c r="K143" s="94">
        <v>3</v>
      </c>
      <c r="L143" s="68">
        <v>134</v>
      </c>
      <c r="M143" s="68">
        <v>141</v>
      </c>
      <c r="N143" s="94">
        <v>-2</v>
      </c>
      <c r="O143" s="68">
        <v>139</v>
      </c>
      <c r="P143" s="154">
        <v>0.32</v>
      </c>
      <c r="Q143" s="153" t="s">
        <v>340</v>
      </c>
      <c r="R143" s="153"/>
      <c r="S143" s="125" t="s">
        <v>340</v>
      </c>
      <c r="T143" s="68" t="s">
        <v>340</v>
      </c>
      <c r="U143" s="68" t="s">
        <v>340</v>
      </c>
      <c r="V143" s="68" t="s">
        <v>340</v>
      </c>
      <c r="W143" s="68" t="s">
        <v>340</v>
      </c>
      <c r="X143" s="68" t="s">
        <v>340</v>
      </c>
      <c r="Y143" s="68" t="s">
        <v>340</v>
      </c>
      <c r="Z143" s="125" t="s">
        <v>340</v>
      </c>
      <c r="AA143" s="68" t="s">
        <v>340</v>
      </c>
      <c r="AB143" s="68" t="s">
        <v>340</v>
      </c>
      <c r="AC143" s="68" t="s">
        <v>340</v>
      </c>
      <c r="AD143" s="68" t="s">
        <v>340</v>
      </c>
      <c r="AE143" s="68" t="s">
        <v>340</v>
      </c>
      <c r="AF143" s="68" t="s">
        <v>340</v>
      </c>
      <c r="AG143" s="68" t="s">
        <v>340</v>
      </c>
      <c r="AH143" s="68" t="s">
        <v>340</v>
      </c>
      <c r="AI143" s="125" t="s">
        <v>340</v>
      </c>
      <c r="AJ143" s="68" t="s">
        <v>340</v>
      </c>
      <c r="AK143" s="127" t="s">
        <v>340</v>
      </c>
      <c r="AL143" s="68" t="s">
        <v>340</v>
      </c>
      <c r="AM143" s="128" t="s">
        <v>340</v>
      </c>
      <c r="AN143" s="129">
        <f t="shared" si="4"/>
        <v>0</v>
      </c>
      <c r="AO143" s="135" t="str">
        <f t="shared" si="5"/>
        <v>-</v>
      </c>
    </row>
    <row r="144" spans="1:41" x14ac:dyDescent="0.3">
      <c r="A144" s="78" t="s">
        <v>271</v>
      </c>
      <c r="B144" s="50" t="s">
        <v>42</v>
      </c>
      <c r="C144" s="50" t="s">
        <v>23</v>
      </c>
      <c r="D144" s="50">
        <v>10</v>
      </c>
      <c r="E144" s="160"/>
      <c r="F144" s="52" t="s">
        <v>340</v>
      </c>
      <c r="G144" s="68">
        <v>119</v>
      </c>
      <c r="H144" s="94">
        <v>1</v>
      </c>
      <c r="I144" s="68">
        <v>120</v>
      </c>
      <c r="J144" s="68">
        <v>124</v>
      </c>
      <c r="K144" s="94">
        <v>7</v>
      </c>
      <c r="L144" s="68">
        <v>131</v>
      </c>
      <c r="M144" s="68">
        <v>95</v>
      </c>
      <c r="N144" s="94">
        <v>8</v>
      </c>
      <c r="O144" s="68">
        <v>103</v>
      </c>
      <c r="P144" s="154">
        <v>0.45</v>
      </c>
      <c r="Q144" s="153">
        <v>3</v>
      </c>
      <c r="R144" s="153"/>
      <c r="S144" s="125">
        <v>0</v>
      </c>
      <c r="T144" s="68">
        <v>0</v>
      </c>
      <c r="U144" s="68">
        <v>0</v>
      </c>
      <c r="V144" s="68">
        <v>0</v>
      </c>
      <c r="W144" s="68">
        <v>0</v>
      </c>
      <c r="X144" s="68">
        <v>0</v>
      </c>
      <c r="Y144" s="68">
        <v>0</v>
      </c>
      <c r="Z144" s="125">
        <v>15</v>
      </c>
      <c r="AA144" s="68">
        <v>38</v>
      </c>
      <c r="AB144" s="68">
        <v>0</v>
      </c>
      <c r="AC144" s="68">
        <v>2</v>
      </c>
      <c r="AD144" s="68">
        <v>6</v>
      </c>
      <c r="AE144" s="68">
        <v>5</v>
      </c>
      <c r="AF144" s="68">
        <v>34</v>
      </c>
      <c r="AG144" s="68">
        <v>0</v>
      </c>
      <c r="AH144" s="68">
        <v>4</v>
      </c>
      <c r="AI144" s="125">
        <v>0</v>
      </c>
      <c r="AJ144" s="68">
        <v>0</v>
      </c>
      <c r="AK144" s="127">
        <v>0</v>
      </c>
      <c r="AL144" s="68">
        <v>0</v>
      </c>
      <c r="AM144" s="128">
        <v>0</v>
      </c>
      <c r="AN144" s="129">
        <f t="shared" si="4"/>
        <v>7.1999999999999993</v>
      </c>
      <c r="AO144" s="135">
        <f t="shared" si="5"/>
        <v>2.4</v>
      </c>
    </row>
    <row r="145" spans="1:41" x14ac:dyDescent="0.3">
      <c r="A145" s="78" t="s">
        <v>347</v>
      </c>
      <c r="B145" s="50" t="s">
        <v>42</v>
      </c>
      <c r="C145" s="50" t="s">
        <v>22</v>
      </c>
      <c r="D145" s="50">
        <v>9</v>
      </c>
      <c r="E145" s="160"/>
      <c r="F145" s="52" t="s">
        <v>340</v>
      </c>
      <c r="G145" s="68">
        <v>155</v>
      </c>
      <c r="H145" s="94" t="s">
        <v>340</v>
      </c>
      <c r="I145" s="68">
        <v>155</v>
      </c>
      <c r="J145" s="68">
        <v>192</v>
      </c>
      <c r="K145" s="94">
        <v>-22</v>
      </c>
      <c r="L145" s="68">
        <v>170</v>
      </c>
      <c r="M145" s="68">
        <v>187</v>
      </c>
      <c r="N145" s="94">
        <v>-6</v>
      </c>
      <c r="O145" s="68">
        <v>181</v>
      </c>
      <c r="P145" s="154">
        <v>7.0000000000000007E-2</v>
      </c>
      <c r="Q145" s="153">
        <v>14</v>
      </c>
      <c r="R145" s="153"/>
      <c r="S145" s="125">
        <v>0</v>
      </c>
      <c r="T145" s="68">
        <v>0</v>
      </c>
      <c r="U145" s="68">
        <v>0</v>
      </c>
      <c r="V145" s="68">
        <v>0</v>
      </c>
      <c r="W145" s="68">
        <v>0</v>
      </c>
      <c r="X145" s="68">
        <v>0</v>
      </c>
      <c r="Y145" s="68">
        <v>0</v>
      </c>
      <c r="Z145" s="125">
        <v>46</v>
      </c>
      <c r="AA145" s="68">
        <v>172</v>
      </c>
      <c r="AB145" s="68">
        <v>4</v>
      </c>
      <c r="AC145" s="68">
        <v>12</v>
      </c>
      <c r="AD145" s="68">
        <v>3</v>
      </c>
      <c r="AE145" s="68">
        <v>2</v>
      </c>
      <c r="AF145" s="68">
        <v>16</v>
      </c>
      <c r="AG145" s="68">
        <v>0</v>
      </c>
      <c r="AH145" s="68">
        <v>1</v>
      </c>
      <c r="AI145" s="125">
        <v>340</v>
      </c>
      <c r="AJ145" s="68">
        <v>1</v>
      </c>
      <c r="AK145" s="127">
        <v>0</v>
      </c>
      <c r="AL145" s="68">
        <v>0</v>
      </c>
      <c r="AM145" s="128">
        <v>0</v>
      </c>
      <c r="AN145" s="129">
        <f t="shared" si="4"/>
        <v>48.800000000000004</v>
      </c>
      <c r="AO145" s="135">
        <f t="shared" si="5"/>
        <v>3.4857142857142862</v>
      </c>
    </row>
    <row r="146" spans="1:41" x14ac:dyDescent="0.3">
      <c r="A146" s="78" t="s">
        <v>391</v>
      </c>
      <c r="B146" s="50" t="s">
        <v>43</v>
      </c>
      <c r="C146" s="50" t="s">
        <v>37</v>
      </c>
      <c r="D146" s="50">
        <v>7</v>
      </c>
      <c r="E146" s="160"/>
      <c r="F146" s="52" t="s">
        <v>340</v>
      </c>
      <c r="G146" s="68">
        <v>300</v>
      </c>
      <c r="H146" s="94" t="s">
        <v>340</v>
      </c>
      <c r="I146" s="68">
        <v>300</v>
      </c>
      <c r="J146" s="68">
        <v>186</v>
      </c>
      <c r="K146" s="94">
        <v>21</v>
      </c>
      <c r="L146" s="68">
        <v>207</v>
      </c>
      <c r="M146" s="68">
        <v>379</v>
      </c>
      <c r="N146" s="94">
        <v>-79</v>
      </c>
      <c r="O146" s="68">
        <v>300</v>
      </c>
      <c r="P146" s="154">
        <v>0</v>
      </c>
      <c r="Q146" s="153" t="s">
        <v>340</v>
      </c>
      <c r="R146" s="153"/>
      <c r="S146" s="125" t="s">
        <v>340</v>
      </c>
      <c r="T146" s="68" t="s">
        <v>340</v>
      </c>
      <c r="U146" s="68" t="s">
        <v>340</v>
      </c>
      <c r="V146" s="68" t="s">
        <v>340</v>
      </c>
      <c r="W146" s="68" t="s">
        <v>340</v>
      </c>
      <c r="X146" s="68" t="s">
        <v>340</v>
      </c>
      <c r="Y146" s="68" t="s">
        <v>340</v>
      </c>
      <c r="Z146" s="125" t="s">
        <v>340</v>
      </c>
      <c r="AA146" s="68" t="s">
        <v>340</v>
      </c>
      <c r="AB146" s="68" t="s">
        <v>340</v>
      </c>
      <c r="AC146" s="68" t="s">
        <v>340</v>
      </c>
      <c r="AD146" s="68" t="s">
        <v>340</v>
      </c>
      <c r="AE146" s="68" t="s">
        <v>340</v>
      </c>
      <c r="AF146" s="68" t="s">
        <v>340</v>
      </c>
      <c r="AG146" s="68" t="s">
        <v>340</v>
      </c>
      <c r="AH146" s="68" t="s">
        <v>340</v>
      </c>
      <c r="AI146" s="125" t="s">
        <v>340</v>
      </c>
      <c r="AJ146" s="68" t="s">
        <v>340</v>
      </c>
      <c r="AK146" s="127" t="s">
        <v>340</v>
      </c>
      <c r="AL146" s="68" t="s">
        <v>340</v>
      </c>
      <c r="AM146" s="128" t="s">
        <v>340</v>
      </c>
      <c r="AN146" s="129">
        <f t="shared" si="4"/>
        <v>0</v>
      </c>
      <c r="AO146" s="135" t="str">
        <f t="shared" si="5"/>
        <v>-</v>
      </c>
    </row>
    <row r="147" spans="1:41" x14ac:dyDescent="0.3">
      <c r="A147" s="78" t="s">
        <v>326</v>
      </c>
      <c r="B147" s="50" t="s">
        <v>43</v>
      </c>
      <c r="C147" s="50" t="s">
        <v>39</v>
      </c>
      <c r="D147" s="50">
        <v>9</v>
      </c>
      <c r="E147" s="160"/>
      <c r="F147" s="52" t="s">
        <v>340</v>
      </c>
      <c r="G147" s="68">
        <v>144</v>
      </c>
      <c r="H147" s="94">
        <v>-2</v>
      </c>
      <c r="I147" s="68">
        <v>142</v>
      </c>
      <c r="J147" s="68">
        <v>145</v>
      </c>
      <c r="K147" s="94">
        <v>3</v>
      </c>
      <c r="L147" s="68">
        <v>148</v>
      </c>
      <c r="M147" s="68">
        <v>159</v>
      </c>
      <c r="N147" s="94">
        <v>6</v>
      </c>
      <c r="O147" s="68">
        <v>165</v>
      </c>
      <c r="P147" s="154">
        <v>0.34</v>
      </c>
      <c r="Q147" s="153">
        <v>16</v>
      </c>
      <c r="R147" s="153"/>
      <c r="S147" s="125">
        <v>0</v>
      </c>
      <c r="T147" s="68">
        <v>0</v>
      </c>
      <c r="U147" s="68">
        <v>0</v>
      </c>
      <c r="V147" s="68">
        <v>0</v>
      </c>
      <c r="W147" s="68">
        <v>0</v>
      </c>
      <c r="X147" s="68">
        <v>0</v>
      </c>
      <c r="Y147" s="68">
        <v>0</v>
      </c>
      <c r="Z147" s="125">
        <v>1</v>
      </c>
      <c r="AA147" s="68">
        <v>8</v>
      </c>
      <c r="AB147" s="68">
        <v>0</v>
      </c>
      <c r="AC147" s="68">
        <v>0</v>
      </c>
      <c r="AD147" s="68">
        <v>98</v>
      </c>
      <c r="AE147" s="68">
        <v>66</v>
      </c>
      <c r="AF147" s="68">
        <v>825</v>
      </c>
      <c r="AG147" s="68">
        <v>3</v>
      </c>
      <c r="AH147" s="68">
        <v>42</v>
      </c>
      <c r="AI147" s="125">
        <v>123</v>
      </c>
      <c r="AJ147" s="68">
        <v>0</v>
      </c>
      <c r="AK147" s="127">
        <v>0</v>
      </c>
      <c r="AL147" s="68">
        <v>0</v>
      </c>
      <c r="AM147" s="128">
        <v>0</v>
      </c>
      <c r="AN147" s="129">
        <f t="shared" si="4"/>
        <v>101.3</v>
      </c>
      <c r="AO147" s="135">
        <f t="shared" si="5"/>
        <v>6.3312499999999998</v>
      </c>
    </row>
    <row r="148" spans="1:41" x14ac:dyDescent="0.3">
      <c r="A148" s="78" t="s">
        <v>392</v>
      </c>
      <c r="B148" s="50" t="s">
        <v>42</v>
      </c>
      <c r="C148" s="50" t="s">
        <v>16</v>
      </c>
      <c r="D148" s="50">
        <v>9</v>
      </c>
      <c r="E148" s="160" t="s">
        <v>423</v>
      </c>
      <c r="F148" s="52" t="s">
        <v>340</v>
      </c>
      <c r="G148" s="68">
        <v>146</v>
      </c>
      <c r="H148" s="94">
        <v>-3</v>
      </c>
      <c r="I148" s="68">
        <v>143</v>
      </c>
      <c r="J148" s="68">
        <v>135</v>
      </c>
      <c r="K148" s="94">
        <v>1</v>
      </c>
      <c r="L148" s="68">
        <v>136</v>
      </c>
      <c r="M148" s="68">
        <v>124</v>
      </c>
      <c r="N148" s="94">
        <v>24</v>
      </c>
      <c r="O148" s="68">
        <v>148</v>
      </c>
      <c r="P148" s="154">
        <v>0.22</v>
      </c>
      <c r="Q148" s="153" t="s">
        <v>340</v>
      </c>
      <c r="R148" s="153"/>
      <c r="S148" s="125" t="s">
        <v>340</v>
      </c>
      <c r="T148" s="68" t="s">
        <v>340</v>
      </c>
      <c r="U148" s="68" t="s">
        <v>340</v>
      </c>
      <c r="V148" s="68" t="s">
        <v>340</v>
      </c>
      <c r="W148" s="68" t="s">
        <v>340</v>
      </c>
      <c r="X148" s="68" t="s">
        <v>340</v>
      </c>
      <c r="Y148" s="68" t="s">
        <v>340</v>
      </c>
      <c r="Z148" s="125" t="s">
        <v>340</v>
      </c>
      <c r="AA148" s="68" t="s">
        <v>340</v>
      </c>
      <c r="AB148" s="68" t="s">
        <v>340</v>
      </c>
      <c r="AC148" s="68" t="s">
        <v>340</v>
      </c>
      <c r="AD148" s="68" t="s">
        <v>340</v>
      </c>
      <c r="AE148" s="68" t="s">
        <v>340</v>
      </c>
      <c r="AF148" s="68" t="s">
        <v>340</v>
      </c>
      <c r="AG148" s="68" t="s">
        <v>340</v>
      </c>
      <c r="AH148" s="68" t="s">
        <v>340</v>
      </c>
      <c r="AI148" s="125" t="s">
        <v>340</v>
      </c>
      <c r="AJ148" s="68" t="s">
        <v>340</v>
      </c>
      <c r="AK148" s="127" t="s">
        <v>340</v>
      </c>
      <c r="AL148" s="68" t="s">
        <v>340</v>
      </c>
      <c r="AM148" s="128" t="s">
        <v>340</v>
      </c>
      <c r="AN148" s="129">
        <f t="shared" si="4"/>
        <v>0</v>
      </c>
      <c r="AO148" s="135" t="str">
        <f t="shared" si="5"/>
        <v>-</v>
      </c>
    </row>
    <row r="149" spans="1:41" x14ac:dyDescent="0.3">
      <c r="A149" s="78" t="s">
        <v>273</v>
      </c>
      <c r="B149" s="50" t="s">
        <v>45</v>
      </c>
      <c r="C149" s="50" t="s">
        <v>40</v>
      </c>
      <c r="D149" s="50">
        <v>8</v>
      </c>
      <c r="E149" s="160" t="s">
        <v>423</v>
      </c>
      <c r="F149" s="52" t="s">
        <v>340</v>
      </c>
      <c r="G149" s="68">
        <v>133</v>
      </c>
      <c r="H149" s="94">
        <v>3</v>
      </c>
      <c r="I149" s="68">
        <v>136</v>
      </c>
      <c r="J149" s="68">
        <v>149</v>
      </c>
      <c r="K149" s="94">
        <v>20</v>
      </c>
      <c r="L149" s="68">
        <v>169</v>
      </c>
      <c r="M149" s="68">
        <v>136</v>
      </c>
      <c r="N149" s="94">
        <v>5</v>
      </c>
      <c r="O149" s="68">
        <v>141</v>
      </c>
      <c r="P149" s="154">
        <v>0.52</v>
      </c>
      <c r="Q149" s="153">
        <v>11</v>
      </c>
      <c r="R149" s="153"/>
      <c r="S149" s="125">
        <v>0</v>
      </c>
      <c r="T149" s="68">
        <v>0</v>
      </c>
      <c r="U149" s="68">
        <v>0</v>
      </c>
      <c r="V149" s="68">
        <v>0</v>
      </c>
      <c r="W149" s="68">
        <v>0</v>
      </c>
      <c r="X149" s="68">
        <v>0</v>
      </c>
      <c r="Y149" s="68">
        <v>0</v>
      </c>
      <c r="Z149" s="125">
        <v>0</v>
      </c>
      <c r="AA149" s="68">
        <v>0</v>
      </c>
      <c r="AB149" s="68">
        <v>0</v>
      </c>
      <c r="AC149" s="68">
        <v>0</v>
      </c>
      <c r="AD149" s="68">
        <v>65</v>
      </c>
      <c r="AE149" s="68">
        <v>50</v>
      </c>
      <c r="AF149" s="68">
        <v>465</v>
      </c>
      <c r="AG149" s="68">
        <v>0</v>
      </c>
      <c r="AH149" s="68">
        <v>23</v>
      </c>
      <c r="AI149" s="125">
        <v>0</v>
      </c>
      <c r="AJ149" s="68">
        <v>0</v>
      </c>
      <c r="AK149" s="127">
        <v>0</v>
      </c>
      <c r="AL149" s="68">
        <v>1</v>
      </c>
      <c r="AM149" s="128">
        <v>1</v>
      </c>
      <c r="AN149" s="129">
        <f t="shared" si="4"/>
        <v>44.5</v>
      </c>
      <c r="AO149" s="135">
        <f t="shared" si="5"/>
        <v>4.0454545454545459</v>
      </c>
    </row>
    <row r="150" spans="1:41" x14ac:dyDescent="0.3">
      <c r="A150" s="78" t="s">
        <v>286</v>
      </c>
      <c r="B150" s="50" t="s">
        <v>42</v>
      </c>
      <c r="C150" s="50" t="s">
        <v>33</v>
      </c>
      <c r="D150" s="50">
        <v>6</v>
      </c>
      <c r="E150" s="160"/>
      <c r="F150" s="52" t="s">
        <v>340</v>
      </c>
      <c r="G150" s="68">
        <v>139</v>
      </c>
      <c r="H150" s="94">
        <v>2</v>
      </c>
      <c r="I150" s="68">
        <v>141</v>
      </c>
      <c r="J150" s="68">
        <v>120</v>
      </c>
      <c r="K150" s="94">
        <v>3</v>
      </c>
      <c r="L150" s="68">
        <v>123</v>
      </c>
      <c r="M150" s="68">
        <v>123</v>
      </c>
      <c r="N150" s="94">
        <v>5</v>
      </c>
      <c r="O150" s="68">
        <v>128</v>
      </c>
      <c r="P150" s="154">
        <v>0.62</v>
      </c>
      <c r="Q150" s="153">
        <v>16</v>
      </c>
      <c r="R150" s="153"/>
      <c r="S150" s="125">
        <v>0</v>
      </c>
      <c r="T150" s="68">
        <v>1</v>
      </c>
      <c r="U150" s="68">
        <v>0</v>
      </c>
      <c r="V150" s="68">
        <v>0</v>
      </c>
      <c r="W150" s="68">
        <v>0</v>
      </c>
      <c r="X150" s="68">
        <v>0</v>
      </c>
      <c r="Y150" s="68">
        <v>0</v>
      </c>
      <c r="Z150" s="125">
        <v>155</v>
      </c>
      <c r="AA150" s="68">
        <v>534</v>
      </c>
      <c r="AB150" s="68">
        <v>2</v>
      </c>
      <c r="AC150" s="68">
        <v>20</v>
      </c>
      <c r="AD150" s="68">
        <v>56</v>
      </c>
      <c r="AE150" s="68">
        <v>36</v>
      </c>
      <c r="AF150" s="68">
        <v>212</v>
      </c>
      <c r="AG150" s="68">
        <v>0</v>
      </c>
      <c r="AH150" s="68">
        <v>8</v>
      </c>
      <c r="AI150" s="125">
        <v>59</v>
      </c>
      <c r="AJ150" s="68">
        <v>0</v>
      </c>
      <c r="AK150" s="127">
        <v>0</v>
      </c>
      <c r="AL150" s="68">
        <v>1</v>
      </c>
      <c r="AM150" s="128">
        <v>1</v>
      </c>
      <c r="AN150" s="129">
        <f t="shared" si="4"/>
        <v>84.600000000000009</v>
      </c>
      <c r="AO150" s="135">
        <f t="shared" si="5"/>
        <v>5.2875000000000005</v>
      </c>
    </row>
    <row r="151" spans="1:41" x14ac:dyDescent="0.3">
      <c r="A151" s="78" t="s">
        <v>311</v>
      </c>
      <c r="B151" s="50" t="s">
        <v>45</v>
      </c>
      <c r="C151" s="50" t="s">
        <v>23</v>
      </c>
      <c r="D151" s="50">
        <v>10</v>
      </c>
      <c r="E151" s="160" t="s">
        <v>445</v>
      </c>
      <c r="F151" s="52" t="s">
        <v>340</v>
      </c>
      <c r="G151" s="68">
        <v>161</v>
      </c>
      <c r="H151" s="94">
        <v>-3</v>
      </c>
      <c r="I151" s="68">
        <v>158</v>
      </c>
      <c r="J151" s="68">
        <v>132</v>
      </c>
      <c r="K151" s="94">
        <v>-7</v>
      </c>
      <c r="L151" s="68">
        <v>125</v>
      </c>
      <c r="M151" s="68">
        <v>119</v>
      </c>
      <c r="N151" s="94">
        <v>4</v>
      </c>
      <c r="O151" s="68">
        <v>123</v>
      </c>
      <c r="P151" s="154">
        <v>0.54</v>
      </c>
      <c r="Q151" s="153">
        <v>16</v>
      </c>
      <c r="R151" s="153"/>
      <c r="S151" s="125">
        <v>0</v>
      </c>
      <c r="T151" s="68">
        <v>0</v>
      </c>
      <c r="U151" s="68">
        <v>0</v>
      </c>
      <c r="V151" s="68">
        <v>0</v>
      </c>
      <c r="W151" s="68">
        <v>0</v>
      </c>
      <c r="X151" s="68">
        <v>0</v>
      </c>
      <c r="Y151" s="68">
        <v>0</v>
      </c>
      <c r="Z151" s="125">
        <v>0</v>
      </c>
      <c r="AA151" s="68">
        <v>0</v>
      </c>
      <c r="AB151" s="68">
        <v>0</v>
      </c>
      <c r="AC151" s="68">
        <v>0</v>
      </c>
      <c r="AD151" s="68">
        <v>98</v>
      </c>
      <c r="AE151" s="68">
        <v>69</v>
      </c>
      <c r="AF151" s="68">
        <v>821</v>
      </c>
      <c r="AG151" s="68">
        <v>12</v>
      </c>
      <c r="AH151" s="68">
        <v>44</v>
      </c>
      <c r="AI151" s="125">
        <v>0</v>
      </c>
      <c r="AJ151" s="68">
        <v>0</v>
      </c>
      <c r="AK151" s="127">
        <v>0</v>
      </c>
      <c r="AL151" s="68">
        <v>1</v>
      </c>
      <c r="AM151" s="128">
        <v>0</v>
      </c>
      <c r="AN151" s="129">
        <f t="shared" si="4"/>
        <v>154.1</v>
      </c>
      <c r="AO151" s="135">
        <f t="shared" si="5"/>
        <v>9.6312499999999996</v>
      </c>
    </row>
    <row r="152" spans="1:41" x14ac:dyDescent="0.3">
      <c r="A152" s="78" t="s">
        <v>235</v>
      </c>
      <c r="B152" s="50" t="s">
        <v>44</v>
      </c>
      <c r="C152" s="50" t="s">
        <v>40</v>
      </c>
      <c r="D152" s="50">
        <v>8</v>
      </c>
      <c r="E152" s="160" t="s">
        <v>446</v>
      </c>
      <c r="F152" s="52" t="s">
        <v>340</v>
      </c>
      <c r="G152" s="68">
        <v>180</v>
      </c>
      <c r="H152" s="94">
        <v>-17</v>
      </c>
      <c r="I152" s="68">
        <v>163</v>
      </c>
      <c r="J152" s="68">
        <v>198</v>
      </c>
      <c r="K152" s="94">
        <v>-19</v>
      </c>
      <c r="L152" s="68">
        <v>179</v>
      </c>
      <c r="M152" s="68">
        <v>211</v>
      </c>
      <c r="N152" s="94">
        <v>-27</v>
      </c>
      <c r="O152" s="68">
        <v>184</v>
      </c>
      <c r="P152" s="154">
        <v>0.08</v>
      </c>
      <c r="Q152" s="153">
        <v>9</v>
      </c>
      <c r="R152" s="153"/>
      <c r="S152" s="125">
        <v>147</v>
      </c>
      <c r="T152" s="68">
        <v>67</v>
      </c>
      <c r="U152" s="68">
        <v>1694</v>
      </c>
      <c r="V152" s="68">
        <v>4</v>
      </c>
      <c r="W152" s="68">
        <v>6</v>
      </c>
      <c r="X152" s="68">
        <v>33</v>
      </c>
      <c r="Y152" s="68">
        <v>67</v>
      </c>
      <c r="Z152" s="125">
        <v>38</v>
      </c>
      <c r="AA152" s="68">
        <v>176</v>
      </c>
      <c r="AB152" s="68">
        <v>1</v>
      </c>
      <c r="AC152" s="68">
        <v>9</v>
      </c>
      <c r="AD152" s="68">
        <v>0</v>
      </c>
      <c r="AE152" s="68">
        <v>0</v>
      </c>
      <c r="AF152" s="68">
        <v>0</v>
      </c>
      <c r="AG152" s="68">
        <v>0</v>
      </c>
      <c r="AH152" s="68">
        <v>0</v>
      </c>
      <c r="AI152" s="125">
        <v>0</v>
      </c>
      <c r="AJ152" s="68">
        <v>0</v>
      </c>
      <c r="AK152" s="127">
        <v>0</v>
      </c>
      <c r="AL152" s="68">
        <v>9</v>
      </c>
      <c r="AM152" s="128">
        <v>4</v>
      </c>
      <c r="AN152" s="129">
        <f t="shared" si="4"/>
        <v>93.360000000000014</v>
      </c>
      <c r="AO152" s="135">
        <f t="shared" si="5"/>
        <v>10.373333333333335</v>
      </c>
    </row>
    <row r="153" spans="1:41" x14ac:dyDescent="0.3">
      <c r="A153" s="78" t="s">
        <v>393</v>
      </c>
      <c r="B153" s="50" t="s">
        <v>43</v>
      </c>
      <c r="C153" s="50" t="s">
        <v>13</v>
      </c>
      <c r="D153" s="50">
        <v>9</v>
      </c>
      <c r="E153" s="160" t="s">
        <v>428</v>
      </c>
      <c r="F153" s="52" t="s">
        <v>340</v>
      </c>
      <c r="G153" s="68">
        <v>149</v>
      </c>
      <c r="H153" s="94">
        <v>-3</v>
      </c>
      <c r="I153" s="68">
        <v>146</v>
      </c>
      <c r="J153" s="68">
        <v>119</v>
      </c>
      <c r="K153" s="94">
        <v>-1</v>
      </c>
      <c r="L153" s="68">
        <v>118</v>
      </c>
      <c r="M153" s="68">
        <v>135</v>
      </c>
      <c r="N153" s="94">
        <v>-10</v>
      </c>
      <c r="O153" s="68">
        <v>125</v>
      </c>
      <c r="P153" s="154">
        <v>0.24</v>
      </c>
      <c r="Q153" s="153" t="s">
        <v>340</v>
      </c>
      <c r="R153" s="153"/>
      <c r="S153" s="125" t="s">
        <v>340</v>
      </c>
      <c r="T153" s="68" t="s">
        <v>340</v>
      </c>
      <c r="U153" s="68" t="s">
        <v>340</v>
      </c>
      <c r="V153" s="68" t="s">
        <v>340</v>
      </c>
      <c r="W153" s="68" t="s">
        <v>340</v>
      </c>
      <c r="X153" s="68" t="s">
        <v>340</v>
      </c>
      <c r="Y153" s="68" t="s">
        <v>340</v>
      </c>
      <c r="Z153" s="125" t="s">
        <v>340</v>
      </c>
      <c r="AA153" s="68" t="s">
        <v>340</v>
      </c>
      <c r="AB153" s="68" t="s">
        <v>340</v>
      </c>
      <c r="AC153" s="68" t="s">
        <v>340</v>
      </c>
      <c r="AD153" s="68" t="s">
        <v>340</v>
      </c>
      <c r="AE153" s="68" t="s">
        <v>340</v>
      </c>
      <c r="AF153" s="68" t="s">
        <v>340</v>
      </c>
      <c r="AG153" s="68" t="s">
        <v>340</v>
      </c>
      <c r="AH153" s="68" t="s">
        <v>340</v>
      </c>
      <c r="AI153" s="125" t="s">
        <v>340</v>
      </c>
      <c r="AJ153" s="68" t="s">
        <v>340</v>
      </c>
      <c r="AK153" s="127" t="s">
        <v>340</v>
      </c>
      <c r="AL153" s="68" t="s">
        <v>340</v>
      </c>
      <c r="AM153" s="128" t="s">
        <v>340</v>
      </c>
      <c r="AN153" s="129">
        <f t="shared" si="4"/>
        <v>0</v>
      </c>
      <c r="AO153" s="135" t="str">
        <f t="shared" si="5"/>
        <v>-</v>
      </c>
    </row>
    <row r="154" spans="1:41" x14ac:dyDescent="0.3">
      <c r="A154" s="78" t="s">
        <v>219</v>
      </c>
      <c r="B154" s="50" t="s">
        <v>43</v>
      </c>
      <c r="C154" s="50" t="s">
        <v>10</v>
      </c>
      <c r="D154" s="50">
        <v>6</v>
      </c>
      <c r="E154" s="160"/>
      <c r="F154" s="52" t="s">
        <v>340</v>
      </c>
      <c r="G154" s="68">
        <v>159</v>
      </c>
      <c r="H154" s="94">
        <v>-24</v>
      </c>
      <c r="I154" s="68">
        <v>135</v>
      </c>
      <c r="J154" s="68">
        <v>142</v>
      </c>
      <c r="K154" s="94">
        <v>10</v>
      </c>
      <c r="L154" s="68">
        <v>152</v>
      </c>
      <c r="M154" s="68">
        <v>155</v>
      </c>
      <c r="N154" s="94">
        <v>-8</v>
      </c>
      <c r="O154" s="68">
        <v>147</v>
      </c>
      <c r="P154" s="154">
        <v>0.3</v>
      </c>
      <c r="Q154" s="153">
        <v>16</v>
      </c>
      <c r="R154" s="153"/>
      <c r="S154" s="125">
        <v>0</v>
      </c>
      <c r="T154" s="68">
        <v>0</v>
      </c>
      <c r="U154" s="68">
        <v>0</v>
      </c>
      <c r="V154" s="68">
        <v>0</v>
      </c>
      <c r="W154" s="68">
        <v>0</v>
      </c>
      <c r="X154" s="68">
        <v>0</v>
      </c>
      <c r="Y154" s="68">
        <v>0</v>
      </c>
      <c r="Z154" s="125">
        <v>1</v>
      </c>
      <c r="AA154" s="68">
        <v>4</v>
      </c>
      <c r="AB154" s="68">
        <v>0</v>
      </c>
      <c r="AC154" s="68">
        <v>0</v>
      </c>
      <c r="AD154" s="68">
        <v>108</v>
      </c>
      <c r="AE154" s="68">
        <v>68</v>
      </c>
      <c r="AF154" s="68">
        <v>698</v>
      </c>
      <c r="AG154" s="68">
        <v>4</v>
      </c>
      <c r="AH154" s="68">
        <v>35</v>
      </c>
      <c r="AI154" s="125">
        <v>0</v>
      </c>
      <c r="AJ154" s="68">
        <v>0</v>
      </c>
      <c r="AK154" s="127">
        <v>0</v>
      </c>
      <c r="AL154" s="68">
        <v>0</v>
      </c>
      <c r="AM154" s="128">
        <v>0</v>
      </c>
      <c r="AN154" s="129">
        <f t="shared" si="4"/>
        <v>94.2</v>
      </c>
      <c r="AO154" s="135">
        <f t="shared" si="5"/>
        <v>5.8875000000000002</v>
      </c>
    </row>
    <row r="155" spans="1:41" x14ac:dyDescent="0.3">
      <c r="A155" s="78" t="s">
        <v>289</v>
      </c>
      <c r="B155" s="50" t="s">
        <v>42</v>
      </c>
      <c r="C155" s="50" t="s">
        <v>10</v>
      </c>
      <c r="D155" s="50">
        <v>6</v>
      </c>
      <c r="E155" s="160"/>
      <c r="F155" s="52" t="s">
        <v>340</v>
      </c>
      <c r="G155" s="68">
        <v>152</v>
      </c>
      <c r="H155" s="94">
        <v>-4</v>
      </c>
      <c r="I155" s="68">
        <v>148</v>
      </c>
      <c r="J155" s="68">
        <v>148</v>
      </c>
      <c r="K155" s="94">
        <v>-7</v>
      </c>
      <c r="L155" s="68">
        <v>141</v>
      </c>
      <c r="M155" s="68">
        <v>117</v>
      </c>
      <c r="N155" s="94">
        <v>-4</v>
      </c>
      <c r="O155" s="68">
        <v>113</v>
      </c>
      <c r="P155" s="154">
        <v>0.17</v>
      </c>
      <c r="Q155" s="153">
        <v>14</v>
      </c>
      <c r="R155" s="153"/>
      <c r="S155" s="125">
        <v>0</v>
      </c>
      <c r="T155" s="68">
        <v>0</v>
      </c>
      <c r="U155" s="68">
        <v>0</v>
      </c>
      <c r="V155" s="68">
        <v>0</v>
      </c>
      <c r="W155" s="68">
        <v>0</v>
      </c>
      <c r="X155" s="68">
        <v>0</v>
      </c>
      <c r="Y155" s="68">
        <v>0</v>
      </c>
      <c r="Z155" s="125">
        <v>40</v>
      </c>
      <c r="AA155" s="68">
        <v>216</v>
      </c>
      <c r="AB155" s="68">
        <v>1</v>
      </c>
      <c r="AC155" s="68">
        <v>10</v>
      </c>
      <c r="AD155" s="68">
        <v>47</v>
      </c>
      <c r="AE155" s="68">
        <v>42</v>
      </c>
      <c r="AF155" s="68">
        <v>477</v>
      </c>
      <c r="AG155" s="68">
        <v>2</v>
      </c>
      <c r="AH155" s="68">
        <v>16</v>
      </c>
      <c r="AI155" s="125">
        <v>0</v>
      </c>
      <c r="AJ155" s="68">
        <v>0</v>
      </c>
      <c r="AK155" s="127">
        <v>0</v>
      </c>
      <c r="AL155" s="68">
        <v>2</v>
      </c>
      <c r="AM155" s="128">
        <v>1</v>
      </c>
      <c r="AN155" s="129">
        <f t="shared" si="4"/>
        <v>85.300000000000011</v>
      </c>
      <c r="AO155" s="135">
        <f t="shared" si="5"/>
        <v>6.0928571428571434</v>
      </c>
    </row>
    <row r="156" spans="1:41" x14ac:dyDescent="0.3">
      <c r="A156" s="78" t="s">
        <v>343</v>
      </c>
      <c r="B156" s="50" t="s">
        <v>42</v>
      </c>
      <c r="C156" s="50" t="s">
        <v>36</v>
      </c>
      <c r="D156" s="50">
        <v>11</v>
      </c>
      <c r="E156" s="160"/>
      <c r="F156" s="52" t="s">
        <v>340</v>
      </c>
      <c r="G156" s="68">
        <v>137</v>
      </c>
      <c r="H156" s="94">
        <v>14</v>
      </c>
      <c r="I156" s="68">
        <v>151</v>
      </c>
      <c r="J156" s="68">
        <v>146</v>
      </c>
      <c r="K156" s="94">
        <v>8</v>
      </c>
      <c r="L156" s="68">
        <v>154</v>
      </c>
      <c r="M156" s="68">
        <v>162</v>
      </c>
      <c r="N156" s="94">
        <v>15</v>
      </c>
      <c r="O156" s="68">
        <v>177</v>
      </c>
      <c r="P156" s="154">
        <v>0.28000000000000003</v>
      </c>
      <c r="Q156" s="153">
        <v>16</v>
      </c>
      <c r="R156" s="153"/>
      <c r="S156" s="125">
        <v>0</v>
      </c>
      <c r="T156" s="68">
        <v>0</v>
      </c>
      <c r="U156" s="68">
        <v>0</v>
      </c>
      <c r="V156" s="68">
        <v>0</v>
      </c>
      <c r="W156" s="68">
        <v>0</v>
      </c>
      <c r="X156" s="68">
        <v>0</v>
      </c>
      <c r="Y156" s="68">
        <v>0</v>
      </c>
      <c r="Z156" s="125">
        <v>217</v>
      </c>
      <c r="AA156" s="68">
        <v>721</v>
      </c>
      <c r="AB156" s="68">
        <v>7</v>
      </c>
      <c r="AC156" s="68">
        <v>30</v>
      </c>
      <c r="AD156" s="68">
        <v>37</v>
      </c>
      <c r="AE156" s="68">
        <v>18</v>
      </c>
      <c r="AF156" s="68">
        <v>130</v>
      </c>
      <c r="AG156" s="68">
        <v>0</v>
      </c>
      <c r="AH156" s="68">
        <v>6</v>
      </c>
      <c r="AI156" s="125">
        <v>0</v>
      </c>
      <c r="AJ156" s="68">
        <v>0</v>
      </c>
      <c r="AK156" s="127">
        <v>0</v>
      </c>
      <c r="AL156" s="68">
        <v>1</v>
      </c>
      <c r="AM156" s="128">
        <v>0</v>
      </c>
      <c r="AN156" s="129">
        <f t="shared" si="4"/>
        <v>127.1</v>
      </c>
      <c r="AO156" s="135">
        <f t="shared" si="5"/>
        <v>7.9437499999999996</v>
      </c>
    </row>
    <row r="157" spans="1:41" x14ac:dyDescent="0.3">
      <c r="A157" s="78" t="s">
        <v>221</v>
      </c>
      <c r="B157" s="50" t="s">
        <v>45</v>
      </c>
      <c r="C157" s="50" t="s">
        <v>21</v>
      </c>
      <c r="D157" s="50">
        <v>10</v>
      </c>
      <c r="E157" s="160"/>
      <c r="F157" s="52" t="s">
        <v>340</v>
      </c>
      <c r="G157" s="68">
        <v>132</v>
      </c>
      <c r="H157" s="94">
        <v>12</v>
      </c>
      <c r="I157" s="68">
        <v>144</v>
      </c>
      <c r="J157" s="68">
        <v>147</v>
      </c>
      <c r="K157" s="94">
        <v>8</v>
      </c>
      <c r="L157" s="68">
        <v>155</v>
      </c>
      <c r="M157" s="68">
        <v>142</v>
      </c>
      <c r="N157" s="94">
        <v>9</v>
      </c>
      <c r="O157" s="68">
        <v>151</v>
      </c>
      <c r="P157" s="154">
        <v>0.66</v>
      </c>
      <c r="Q157" s="153">
        <v>14</v>
      </c>
      <c r="R157" s="153"/>
      <c r="S157" s="125">
        <v>0</v>
      </c>
      <c r="T157" s="68">
        <v>0</v>
      </c>
      <c r="U157" s="68">
        <v>0</v>
      </c>
      <c r="V157" s="68">
        <v>0</v>
      </c>
      <c r="W157" s="68">
        <v>0</v>
      </c>
      <c r="X157" s="68">
        <v>0</v>
      </c>
      <c r="Y157" s="68">
        <v>0</v>
      </c>
      <c r="Z157" s="125">
        <v>1</v>
      </c>
      <c r="AA157" s="68">
        <v>4</v>
      </c>
      <c r="AB157" s="68">
        <v>0</v>
      </c>
      <c r="AC157" s="68">
        <v>0</v>
      </c>
      <c r="AD157" s="68">
        <v>50</v>
      </c>
      <c r="AE157" s="68">
        <v>26</v>
      </c>
      <c r="AF157" s="68">
        <v>245</v>
      </c>
      <c r="AG157" s="68">
        <v>2</v>
      </c>
      <c r="AH157" s="68">
        <v>11</v>
      </c>
      <c r="AI157" s="125">
        <v>0</v>
      </c>
      <c r="AJ157" s="68">
        <v>0</v>
      </c>
      <c r="AK157" s="127">
        <v>0</v>
      </c>
      <c r="AL157" s="68">
        <v>0</v>
      </c>
      <c r="AM157" s="128">
        <v>0</v>
      </c>
      <c r="AN157" s="129">
        <f t="shared" si="4"/>
        <v>36.9</v>
      </c>
      <c r="AO157" s="135">
        <f t="shared" si="5"/>
        <v>2.6357142857142857</v>
      </c>
    </row>
    <row r="158" spans="1:41" x14ac:dyDescent="0.3">
      <c r="A158" s="78" t="s">
        <v>394</v>
      </c>
      <c r="B158" s="50" t="s">
        <v>43</v>
      </c>
      <c r="C158" s="50" t="s">
        <v>12</v>
      </c>
      <c r="D158" s="50">
        <v>10</v>
      </c>
      <c r="E158" s="160" t="s">
        <v>447</v>
      </c>
      <c r="F158" s="52" t="s">
        <v>340</v>
      </c>
      <c r="G158" s="68">
        <v>175</v>
      </c>
      <c r="H158" s="94">
        <v>-9</v>
      </c>
      <c r="I158" s="68">
        <v>166</v>
      </c>
      <c r="J158" s="68">
        <v>184</v>
      </c>
      <c r="K158" s="94">
        <v>7</v>
      </c>
      <c r="L158" s="68">
        <v>191</v>
      </c>
      <c r="M158" s="68">
        <v>210</v>
      </c>
      <c r="N158" s="94">
        <v>17</v>
      </c>
      <c r="O158" s="68">
        <v>227</v>
      </c>
      <c r="P158" s="154">
        <v>0.09</v>
      </c>
      <c r="Q158" s="153">
        <v>16</v>
      </c>
      <c r="R158" s="153"/>
      <c r="S158" s="125">
        <v>0</v>
      </c>
      <c r="T158" s="68">
        <v>0</v>
      </c>
      <c r="U158" s="68">
        <v>0</v>
      </c>
      <c r="V158" s="68">
        <v>0</v>
      </c>
      <c r="W158" s="68">
        <v>0</v>
      </c>
      <c r="X158" s="68">
        <v>0</v>
      </c>
      <c r="Y158" s="68">
        <v>0</v>
      </c>
      <c r="Z158" s="125">
        <v>4</v>
      </c>
      <c r="AA158" s="68">
        <v>17</v>
      </c>
      <c r="AB158" s="68">
        <v>0</v>
      </c>
      <c r="AC158" s="68">
        <v>0</v>
      </c>
      <c r="AD158" s="68">
        <v>49</v>
      </c>
      <c r="AE158" s="68">
        <v>32</v>
      </c>
      <c r="AF158" s="68">
        <v>444</v>
      </c>
      <c r="AG158" s="68">
        <v>3</v>
      </c>
      <c r="AH158" s="68">
        <v>15</v>
      </c>
      <c r="AI158" s="125">
        <v>0</v>
      </c>
      <c r="AJ158" s="68">
        <v>0</v>
      </c>
      <c r="AK158" s="127">
        <v>0</v>
      </c>
      <c r="AL158" s="68">
        <v>0</v>
      </c>
      <c r="AM158" s="128">
        <v>0</v>
      </c>
      <c r="AN158" s="129">
        <f t="shared" si="4"/>
        <v>64.099999999999994</v>
      </c>
      <c r="AO158" s="135">
        <f t="shared" si="5"/>
        <v>4.0062499999999996</v>
      </c>
    </row>
    <row r="159" spans="1:41" x14ac:dyDescent="0.3">
      <c r="A159" s="78" t="s">
        <v>395</v>
      </c>
      <c r="B159" s="50" t="s">
        <v>42</v>
      </c>
      <c r="C159" s="50" t="s">
        <v>32</v>
      </c>
      <c r="D159" s="50">
        <v>5</v>
      </c>
      <c r="E159" s="160"/>
      <c r="F159" s="52" t="s">
        <v>340</v>
      </c>
      <c r="G159" s="68">
        <v>300</v>
      </c>
      <c r="H159" s="94">
        <v>-126</v>
      </c>
      <c r="I159" s="68">
        <v>174</v>
      </c>
      <c r="J159" s="68">
        <v>189</v>
      </c>
      <c r="K159" s="94">
        <v>-4</v>
      </c>
      <c r="L159" s="68">
        <v>185</v>
      </c>
      <c r="M159" s="68">
        <v>178</v>
      </c>
      <c r="N159" s="94">
        <v>5</v>
      </c>
      <c r="O159" s="68">
        <v>183</v>
      </c>
      <c r="P159" s="154">
        <v>0</v>
      </c>
      <c r="Q159" s="153" t="s">
        <v>340</v>
      </c>
      <c r="R159" s="153"/>
      <c r="S159" s="125" t="s">
        <v>340</v>
      </c>
      <c r="T159" s="68" t="s">
        <v>340</v>
      </c>
      <c r="U159" s="68" t="s">
        <v>340</v>
      </c>
      <c r="V159" s="68" t="s">
        <v>340</v>
      </c>
      <c r="W159" s="68" t="s">
        <v>340</v>
      </c>
      <c r="X159" s="68" t="s">
        <v>340</v>
      </c>
      <c r="Y159" s="68" t="s">
        <v>340</v>
      </c>
      <c r="Z159" s="125" t="s">
        <v>340</v>
      </c>
      <c r="AA159" s="68" t="s">
        <v>340</v>
      </c>
      <c r="AB159" s="68" t="s">
        <v>340</v>
      </c>
      <c r="AC159" s="68" t="s">
        <v>340</v>
      </c>
      <c r="AD159" s="68" t="s">
        <v>340</v>
      </c>
      <c r="AE159" s="68" t="s">
        <v>340</v>
      </c>
      <c r="AF159" s="68" t="s">
        <v>340</v>
      </c>
      <c r="AG159" s="68" t="s">
        <v>340</v>
      </c>
      <c r="AH159" s="68" t="s">
        <v>340</v>
      </c>
      <c r="AI159" s="125" t="s">
        <v>340</v>
      </c>
      <c r="AJ159" s="68" t="s">
        <v>340</v>
      </c>
      <c r="AK159" s="127" t="s">
        <v>340</v>
      </c>
      <c r="AL159" s="68" t="s">
        <v>340</v>
      </c>
      <c r="AM159" s="128" t="s">
        <v>340</v>
      </c>
      <c r="AN159" s="129">
        <f t="shared" si="4"/>
        <v>0</v>
      </c>
      <c r="AO159" s="135" t="str">
        <f t="shared" si="5"/>
        <v>-</v>
      </c>
    </row>
    <row r="160" spans="1:41" x14ac:dyDescent="0.3">
      <c r="A160" s="78" t="s">
        <v>267</v>
      </c>
      <c r="B160" s="50" t="s">
        <v>43</v>
      </c>
      <c r="C160" s="50" t="s">
        <v>46</v>
      </c>
      <c r="D160" s="50">
        <v>11</v>
      </c>
      <c r="E160" s="160" t="s">
        <v>423</v>
      </c>
      <c r="F160" s="52" t="s">
        <v>340</v>
      </c>
      <c r="G160" s="68">
        <v>157</v>
      </c>
      <c r="H160" s="94">
        <v>-8</v>
      </c>
      <c r="I160" s="68">
        <v>149</v>
      </c>
      <c r="J160" s="68">
        <v>151</v>
      </c>
      <c r="K160" s="94">
        <v>-5</v>
      </c>
      <c r="L160" s="68">
        <v>146</v>
      </c>
      <c r="M160" s="68">
        <v>167</v>
      </c>
      <c r="N160" s="94">
        <v>-8</v>
      </c>
      <c r="O160" s="68">
        <v>159</v>
      </c>
      <c r="P160" s="154">
        <v>0.17</v>
      </c>
      <c r="Q160" s="153">
        <v>15</v>
      </c>
      <c r="R160" s="153"/>
      <c r="S160" s="125">
        <v>0</v>
      </c>
      <c r="T160" s="68">
        <v>0</v>
      </c>
      <c r="U160" s="68">
        <v>0</v>
      </c>
      <c r="V160" s="68">
        <v>0</v>
      </c>
      <c r="W160" s="68">
        <v>0</v>
      </c>
      <c r="X160" s="68">
        <v>0</v>
      </c>
      <c r="Y160" s="68">
        <v>0</v>
      </c>
      <c r="Z160" s="125">
        <v>0</v>
      </c>
      <c r="AA160" s="68">
        <v>0</v>
      </c>
      <c r="AB160" s="68">
        <v>0</v>
      </c>
      <c r="AC160" s="68">
        <v>0</v>
      </c>
      <c r="AD160" s="68">
        <v>95</v>
      </c>
      <c r="AE160" s="68">
        <v>60</v>
      </c>
      <c r="AF160" s="68">
        <v>754</v>
      </c>
      <c r="AG160" s="68">
        <v>0</v>
      </c>
      <c r="AH160" s="68">
        <v>42</v>
      </c>
      <c r="AI160" s="125">
        <v>0</v>
      </c>
      <c r="AJ160" s="68">
        <v>0</v>
      </c>
      <c r="AK160" s="127">
        <v>0</v>
      </c>
      <c r="AL160" s="68">
        <v>2</v>
      </c>
      <c r="AM160" s="128">
        <v>0</v>
      </c>
      <c r="AN160" s="129">
        <f t="shared" si="4"/>
        <v>75.400000000000006</v>
      </c>
      <c r="AO160" s="135">
        <f t="shared" si="5"/>
        <v>5.0266666666666673</v>
      </c>
    </row>
    <row r="161" spans="1:41" x14ac:dyDescent="0.3">
      <c r="A161" s="78" t="s">
        <v>396</v>
      </c>
      <c r="B161" s="50" t="s">
        <v>44</v>
      </c>
      <c r="C161" s="50" t="s">
        <v>18</v>
      </c>
      <c r="D161" s="50">
        <v>4</v>
      </c>
      <c r="E161" s="160"/>
      <c r="F161" s="52" t="s">
        <v>340</v>
      </c>
      <c r="G161" s="68">
        <v>134</v>
      </c>
      <c r="H161" s="94">
        <v>16</v>
      </c>
      <c r="I161" s="68">
        <v>150</v>
      </c>
      <c r="J161" s="68">
        <v>157</v>
      </c>
      <c r="K161" s="94">
        <v>8</v>
      </c>
      <c r="L161" s="68">
        <v>165</v>
      </c>
      <c r="M161" s="68">
        <v>189</v>
      </c>
      <c r="N161" s="94">
        <v>11</v>
      </c>
      <c r="O161" s="68">
        <v>200</v>
      </c>
      <c r="P161" s="154">
        <v>0.4</v>
      </c>
      <c r="Q161" s="153" t="s">
        <v>340</v>
      </c>
      <c r="R161" s="153"/>
      <c r="S161" s="125" t="s">
        <v>340</v>
      </c>
      <c r="T161" s="68" t="s">
        <v>340</v>
      </c>
      <c r="U161" s="68" t="s">
        <v>340</v>
      </c>
      <c r="V161" s="68" t="s">
        <v>340</v>
      </c>
      <c r="W161" s="68" t="s">
        <v>340</v>
      </c>
      <c r="X161" s="68" t="s">
        <v>340</v>
      </c>
      <c r="Y161" s="68" t="s">
        <v>340</v>
      </c>
      <c r="Z161" s="125" t="s">
        <v>340</v>
      </c>
      <c r="AA161" s="68" t="s">
        <v>340</v>
      </c>
      <c r="AB161" s="68" t="s">
        <v>340</v>
      </c>
      <c r="AC161" s="68" t="s">
        <v>340</v>
      </c>
      <c r="AD161" s="68" t="s">
        <v>340</v>
      </c>
      <c r="AE161" s="68" t="s">
        <v>340</v>
      </c>
      <c r="AF161" s="68" t="s">
        <v>340</v>
      </c>
      <c r="AG161" s="68" t="s">
        <v>340</v>
      </c>
      <c r="AH161" s="68" t="s">
        <v>340</v>
      </c>
      <c r="AI161" s="125" t="s">
        <v>340</v>
      </c>
      <c r="AJ161" s="68" t="s">
        <v>340</v>
      </c>
      <c r="AK161" s="127" t="s">
        <v>340</v>
      </c>
      <c r="AL161" s="68" t="s">
        <v>340</v>
      </c>
      <c r="AM161" s="128" t="s">
        <v>340</v>
      </c>
      <c r="AN161" s="129">
        <f t="shared" si="4"/>
        <v>0</v>
      </c>
      <c r="AO161" s="135" t="str">
        <f t="shared" si="5"/>
        <v>-</v>
      </c>
    </row>
    <row r="162" spans="1:41" x14ac:dyDescent="0.3">
      <c r="A162" s="78" t="s">
        <v>397</v>
      </c>
      <c r="B162" s="50" t="s">
        <v>43</v>
      </c>
      <c r="C162" s="50" t="s">
        <v>11</v>
      </c>
      <c r="D162" s="50">
        <v>7</v>
      </c>
      <c r="E162" s="160"/>
      <c r="F162" s="52" t="s">
        <v>340</v>
      </c>
      <c r="G162" s="68">
        <v>163</v>
      </c>
      <c r="H162" s="94">
        <v>-2</v>
      </c>
      <c r="I162" s="68">
        <v>161</v>
      </c>
      <c r="J162" s="68">
        <v>163</v>
      </c>
      <c r="K162" s="94">
        <v>-7</v>
      </c>
      <c r="L162" s="68">
        <v>156</v>
      </c>
      <c r="M162" s="68">
        <v>170</v>
      </c>
      <c r="N162" s="94" t="s">
        <v>340</v>
      </c>
      <c r="O162" s="68">
        <v>170</v>
      </c>
      <c r="P162" s="154">
        <v>0.17</v>
      </c>
      <c r="Q162" s="153">
        <v>8</v>
      </c>
      <c r="R162" s="153"/>
      <c r="S162" s="125">
        <v>0</v>
      </c>
      <c r="T162" s="68">
        <v>0</v>
      </c>
      <c r="U162" s="68">
        <v>0</v>
      </c>
      <c r="V162" s="68">
        <v>0</v>
      </c>
      <c r="W162" s="68">
        <v>0</v>
      </c>
      <c r="X162" s="68">
        <v>0</v>
      </c>
      <c r="Y162" s="68">
        <v>0</v>
      </c>
      <c r="Z162" s="125">
        <v>0</v>
      </c>
      <c r="AA162" s="68">
        <v>0</v>
      </c>
      <c r="AB162" s="68">
        <v>0</v>
      </c>
      <c r="AC162" s="68">
        <v>0</v>
      </c>
      <c r="AD162" s="68">
        <v>4</v>
      </c>
      <c r="AE162" s="68">
        <v>2</v>
      </c>
      <c r="AF162" s="68">
        <v>23</v>
      </c>
      <c r="AG162" s="68">
        <v>0</v>
      </c>
      <c r="AH162" s="68">
        <v>1</v>
      </c>
      <c r="AI162" s="125">
        <v>22</v>
      </c>
      <c r="AJ162" s="68">
        <v>0</v>
      </c>
      <c r="AK162" s="127">
        <v>0</v>
      </c>
      <c r="AL162" s="68">
        <v>0</v>
      </c>
      <c r="AM162" s="128">
        <v>0</v>
      </c>
      <c r="AN162" s="129">
        <f t="shared" si="4"/>
        <v>2.2999999999999998</v>
      </c>
      <c r="AO162" s="135">
        <f t="shared" si="5"/>
        <v>0.28749999999999998</v>
      </c>
    </row>
    <row r="163" spans="1:41" x14ac:dyDescent="0.3">
      <c r="A163" s="78" t="s">
        <v>346</v>
      </c>
      <c r="B163" s="50" t="s">
        <v>43</v>
      </c>
      <c r="C163" s="50" t="s">
        <v>29</v>
      </c>
      <c r="D163" s="50">
        <v>6</v>
      </c>
      <c r="E163" s="160"/>
      <c r="F163" s="52" t="s">
        <v>340</v>
      </c>
      <c r="G163" s="68">
        <v>162</v>
      </c>
      <c r="H163" s="94">
        <v>-3</v>
      </c>
      <c r="I163" s="68">
        <v>159</v>
      </c>
      <c r="J163" s="68">
        <v>164</v>
      </c>
      <c r="K163" s="94">
        <v>4</v>
      </c>
      <c r="L163" s="68">
        <v>168</v>
      </c>
      <c r="M163" s="68">
        <v>193</v>
      </c>
      <c r="N163" s="94">
        <v>6</v>
      </c>
      <c r="O163" s="68">
        <v>199</v>
      </c>
      <c r="P163" s="154">
        <v>0.09</v>
      </c>
      <c r="Q163" s="153">
        <v>16</v>
      </c>
      <c r="R163" s="153"/>
      <c r="S163" s="125">
        <v>0</v>
      </c>
      <c r="T163" s="68">
        <v>0</v>
      </c>
      <c r="U163" s="68">
        <v>0</v>
      </c>
      <c r="V163" s="68">
        <v>0</v>
      </c>
      <c r="W163" s="68">
        <v>0</v>
      </c>
      <c r="X163" s="68">
        <v>0</v>
      </c>
      <c r="Y163" s="68">
        <v>0</v>
      </c>
      <c r="Z163" s="125">
        <v>2</v>
      </c>
      <c r="AA163" s="68">
        <v>14</v>
      </c>
      <c r="AB163" s="68">
        <v>0</v>
      </c>
      <c r="AC163" s="68">
        <v>1</v>
      </c>
      <c r="AD163" s="68">
        <v>84</v>
      </c>
      <c r="AE163" s="68">
        <v>48</v>
      </c>
      <c r="AF163" s="68">
        <v>748</v>
      </c>
      <c r="AG163" s="68">
        <v>3</v>
      </c>
      <c r="AH163" s="68">
        <v>33</v>
      </c>
      <c r="AI163" s="125">
        <v>0</v>
      </c>
      <c r="AJ163" s="68">
        <v>0</v>
      </c>
      <c r="AK163" s="127">
        <v>0</v>
      </c>
      <c r="AL163" s="68">
        <v>0</v>
      </c>
      <c r="AM163" s="128">
        <v>0</v>
      </c>
      <c r="AN163" s="129">
        <f t="shared" si="4"/>
        <v>94.2</v>
      </c>
      <c r="AO163" s="135">
        <f t="shared" si="5"/>
        <v>5.8875000000000002</v>
      </c>
    </row>
    <row r="164" spans="1:41" x14ac:dyDescent="0.3">
      <c r="A164" s="78" t="s">
        <v>236</v>
      </c>
      <c r="B164" s="50" t="s">
        <v>43</v>
      </c>
      <c r="C164" s="50" t="s">
        <v>23</v>
      </c>
      <c r="D164" s="50">
        <v>10</v>
      </c>
      <c r="E164" s="160" t="s">
        <v>439</v>
      </c>
      <c r="F164" s="52" t="s">
        <v>340</v>
      </c>
      <c r="G164" s="68">
        <v>181</v>
      </c>
      <c r="H164" s="94">
        <v>-2</v>
      </c>
      <c r="I164" s="68">
        <v>179</v>
      </c>
      <c r="J164" s="68">
        <v>158</v>
      </c>
      <c r="K164" s="94" t="s">
        <v>340</v>
      </c>
      <c r="L164" s="68">
        <v>158</v>
      </c>
      <c r="M164" s="68">
        <v>188</v>
      </c>
      <c r="N164" s="94">
        <v>-2</v>
      </c>
      <c r="O164" s="68">
        <v>186</v>
      </c>
      <c r="P164" s="154">
        <v>0.17</v>
      </c>
      <c r="Q164" s="153">
        <v>16</v>
      </c>
      <c r="R164" s="153"/>
      <c r="S164" s="125">
        <v>0</v>
      </c>
      <c r="T164" s="68">
        <v>0</v>
      </c>
      <c r="U164" s="68">
        <v>0</v>
      </c>
      <c r="V164" s="68">
        <v>0</v>
      </c>
      <c r="W164" s="68">
        <v>0</v>
      </c>
      <c r="X164" s="68">
        <v>0</v>
      </c>
      <c r="Y164" s="68">
        <v>0</v>
      </c>
      <c r="Z164" s="125">
        <v>0</v>
      </c>
      <c r="AA164" s="68">
        <v>0</v>
      </c>
      <c r="AB164" s="68">
        <v>0</v>
      </c>
      <c r="AC164" s="68">
        <v>0</v>
      </c>
      <c r="AD164" s="68">
        <v>92</v>
      </c>
      <c r="AE164" s="68">
        <v>52</v>
      </c>
      <c r="AF164" s="68">
        <v>856</v>
      </c>
      <c r="AG164" s="68">
        <v>6</v>
      </c>
      <c r="AH164" s="68">
        <v>39</v>
      </c>
      <c r="AI164" s="125">
        <v>0</v>
      </c>
      <c r="AJ164" s="68">
        <v>0</v>
      </c>
      <c r="AK164" s="127">
        <v>0</v>
      </c>
      <c r="AL164" s="68">
        <v>0</v>
      </c>
      <c r="AM164" s="128">
        <v>0</v>
      </c>
      <c r="AN164" s="129">
        <f t="shared" si="4"/>
        <v>121.6</v>
      </c>
      <c r="AO164" s="135">
        <f t="shared" si="5"/>
        <v>7.6</v>
      </c>
    </row>
    <row r="165" spans="1:41" x14ac:dyDescent="0.3">
      <c r="A165" s="78" t="s">
        <v>285</v>
      </c>
      <c r="B165" s="50" t="s">
        <v>45</v>
      </c>
      <c r="C165" s="50" t="s">
        <v>23</v>
      </c>
      <c r="D165" s="50">
        <v>10</v>
      </c>
      <c r="E165" s="160"/>
      <c r="F165" s="52" t="s">
        <v>340</v>
      </c>
      <c r="G165" s="68">
        <v>150</v>
      </c>
      <c r="H165" s="94">
        <v>14</v>
      </c>
      <c r="I165" s="68">
        <v>164</v>
      </c>
      <c r="J165" s="68">
        <v>165</v>
      </c>
      <c r="K165" s="94">
        <v>1</v>
      </c>
      <c r="L165" s="68">
        <v>166</v>
      </c>
      <c r="M165" s="68">
        <v>147</v>
      </c>
      <c r="N165" s="94">
        <v>6</v>
      </c>
      <c r="O165" s="68">
        <v>153</v>
      </c>
      <c r="P165" s="154">
        <v>0.2</v>
      </c>
      <c r="Q165" s="153">
        <v>14</v>
      </c>
      <c r="R165" s="153"/>
      <c r="S165" s="125">
        <v>0</v>
      </c>
      <c r="T165" s="68">
        <v>0</v>
      </c>
      <c r="U165" s="68">
        <v>0</v>
      </c>
      <c r="V165" s="68">
        <v>0</v>
      </c>
      <c r="W165" s="68">
        <v>0</v>
      </c>
      <c r="X165" s="68">
        <v>0</v>
      </c>
      <c r="Y165" s="68">
        <v>0</v>
      </c>
      <c r="Z165" s="125">
        <v>0</v>
      </c>
      <c r="AA165" s="68">
        <v>0</v>
      </c>
      <c r="AB165" s="68">
        <v>0</v>
      </c>
      <c r="AC165" s="68">
        <v>0</v>
      </c>
      <c r="AD165" s="68">
        <v>25</v>
      </c>
      <c r="AE165" s="68">
        <v>19</v>
      </c>
      <c r="AF165" s="68">
        <v>226</v>
      </c>
      <c r="AG165" s="68">
        <v>0</v>
      </c>
      <c r="AH165" s="68">
        <v>12</v>
      </c>
      <c r="AI165" s="125">
        <v>0</v>
      </c>
      <c r="AJ165" s="68">
        <v>0</v>
      </c>
      <c r="AK165" s="127">
        <v>0</v>
      </c>
      <c r="AL165" s="68">
        <v>0</v>
      </c>
      <c r="AM165" s="128">
        <v>0</v>
      </c>
      <c r="AN165" s="129">
        <f t="shared" si="4"/>
        <v>22.6</v>
      </c>
      <c r="AO165" s="135">
        <f t="shared" si="5"/>
        <v>1.6142857142857143</v>
      </c>
    </row>
    <row r="166" spans="1:41" x14ac:dyDescent="0.3">
      <c r="A166" s="78" t="s">
        <v>398</v>
      </c>
      <c r="B166" s="50" t="s">
        <v>43</v>
      </c>
      <c r="C166" s="50" t="s">
        <v>20</v>
      </c>
      <c r="D166" s="50">
        <v>8</v>
      </c>
      <c r="E166" s="160"/>
      <c r="F166" s="52" t="s">
        <v>340</v>
      </c>
      <c r="G166" s="68">
        <v>166</v>
      </c>
      <c r="H166" s="94">
        <v>-1</v>
      </c>
      <c r="I166" s="68">
        <v>165</v>
      </c>
      <c r="J166" s="68">
        <v>171</v>
      </c>
      <c r="K166" s="94">
        <v>12</v>
      </c>
      <c r="L166" s="68">
        <v>183</v>
      </c>
      <c r="M166" s="68">
        <v>215</v>
      </c>
      <c r="N166" s="94">
        <v>16</v>
      </c>
      <c r="O166" s="68">
        <v>231</v>
      </c>
      <c r="P166" s="154">
        <v>0.12</v>
      </c>
      <c r="Q166" s="153">
        <v>16</v>
      </c>
      <c r="R166" s="153"/>
      <c r="S166" s="125">
        <v>0</v>
      </c>
      <c r="T166" s="68">
        <v>0</v>
      </c>
      <c r="U166" s="68">
        <v>0</v>
      </c>
      <c r="V166" s="68">
        <v>0</v>
      </c>
      <c r="W166" s="68">
        <v>0</v>
      </c>
      <c r="X166" s="68">
        <v>0</v>
      </c>
      <c r="Y166" s="68">
        <v>0</v>
      </c>
      <c r="Z166" s="125">
        <v>0</v>
      </c>
      <c r="AA166" s="68">
        <v>0</v>
      </c>
      <c r="AB166" s="68">
        <v>0</v>
      </c>
      <c r="AC166" s="68">
        <v>0</v>
      </c>
      <c r="AD166" s="68">
        <v>97</v>
      </c>
      <c r="AE166" s="68">
        <v>51</v>
      </c>
      <c r="AF166" s="68">
        <v>677</v>
      </c>
      <c r="AG166" s="68">
        <v>6</v>
      </c>
      <c r="AH166" s="68">
        <v>26</v>
      </c>
      <c r="AI166" s="125">
        <v>0</v>
      </c>
      <c r="AJ166" s="68">
        <v>0</v>
      </c>
      <c r="AK166" s="127">
        <v>0</v>
      </c>
      <c r="AL166" s="68">
        <v>0</v>
      </c>
      <c r="AM166" s="128">
        <v>0</v>
      </c>
      <c r="AN166" s="129">
        <f t="shared" si="4"/>
        <v>103.7</v>
      </c>
      <c r="AO166" s="135">
        <f t="shared" si="5"/>
        <v>6.4812500000000002</v>
      </c>
    </row>
    <row r="167" spans="1:41" x14ac:dyDescent="0.3">
      <c r="A167" s="78" t="s">
        <v>269</v>
      </c>
      <c r="B167" s="50" t="s">
        <v>42</v>
      </c>
      <c r="C167" s="50" t="s">
        <v>35</v>
      </c>
      <c r="D167" s="50">
        <v>8</v>
      </c>
      <c r="E167" s="160"/>
      <c r="F167" s="52" t="s">
        <v>340</v>
      </c>
      <c r="G167" s="68">
        <v>170</v>
      </c>
      <c r="H167" s="94">
        <v>-1</v>
      </c>
      <c r="I167" s="68">
        <v>169</v>
      </c>
      <c r="J167" s="68">
        <v>153</v>
      </c>
      <c r="K167" s="94">
        <v>-8</v>
      </c>
      <c r="L167" s="68">
        <v>145</v>
      </c>
      <c r="M167" s="68">
        <v>120</v>
      </c>
      <c r="N167" s="94">
        <v>-1</v>
      </c>
      <c r="O167" s="68">
        <v>119</v>
      </c>
      <c r="P167" s="154">
        <v>0.37</v>
      </c>
      <c r="Q167" s="153">
        <v>15</v>
      </c>
      <c r="R167" s="153"/>
      <c r="S167" s="125">
        <v>0</v>
      </c>
      <c r="T167" s="68">
        <v>0</v>
      </c>
      <c r="U167" s="68">
        <v>0</v>
      </c>
      <c r="V167" s="68">
        <v>0</v>
      </c>
      <c r="W167" s="68">
        <v>0</v>
      </c>
      <c r="X167" s="68">
        <v>0</v>
      </c>
      <c r="Y167" s="68">
        <v>0</v>
      </c>
      <c r="Z167" s="125">
        <v>57</v>
      </c>
      <c r="AA167" s="68">
        <v>329</v>
      </c>
      <c r="AB167" s="68">
        <v>6</v>
      </c>
      <c r="AC167" s="68">
        <v>18</v>
      </c>
      <c r="AD167" s="68">
        <v>62</v>
      </c>
      <c r="AE167" s="68">
        <v>40</v>
      </c>
      <c r="AF167" s="68">
        <v>387</v>
      </c>
      <c r="AG167" s="68">
        <v>0</v>
      </c>
      <c r="AH167" s="68">
        <v>17</v>
      </c>
      <c r="AI167" s="125">
        <v>521</v>
      </c>
      <c r="AJ167" s="68">
        <v>2</v>
      </c>
      <c r="AK167" s="127">
        <v>0</v>
      </c>
      <c r="AL167" s="68">
        <v>2</v>
      </c>
      <c r="AM167" s="128">
        <v>1</v>
      </c>
      <c r="AN167" s="129">
        <f t="shared" si="4"/>
        <v>117.60000000000001</v>
      </c>
      <c r="AO167" s="135">
        <f t="shared" si="5"/>
        <v>7.8400000000000007</v>
      </c>
    </row>
    <row r="168" spans="1:41" x14ac:dyDescent="0.3">
      <c r="A168" s="78" t="s">
        <v>399</v>
      </c>
      <c r="B168" s="50" t="s">
        <v>44</v>
      </c>
      <c r="C168" s="50" t="s">
        <v>20</v>
      </c>
      <c r="D168" s="50">
        <v>8</v>
      </c>
      <c r="E168" s="160"/>
      <c r="F168" s="52" t="s">
        <v>340</v>
      </c>
      <c r="G168" s="68">
        <v>168</v>
      </c>
      <c r="H168" s="94" t="s">
        <v>340</v>
      </c>
      <c r="I168" s="68">
        <v>168</v>
      </c>
      <c r="J168" s="68">
        <v>173</v>
      </c>
      <c r="K168" s="94">
        <v>1</v>
      </c>
      <c r="L168" s="68">
        <v>174</v>
      </c>
      <c r="M168" s="68">
        <v>198</v>
      </c>
      <c r="N168" s="94">
        <v>10</v>
      </c>
      <c r="O168" s="68">
        <v>208</v>
      </c>
      <c r="P168" s="154">
        <v>0.12</v>
      </c>
      <c r="Q168" s="153">
        <v>14</v>
      </c>
      <c r="R168" s="153"/>
      <c r="S168" s="125">
        <v>280</v>
      </c>
      <c r="T168" s="68">
        <v>195</v>
      </c>
      <c r="U168" s="68">
        <v>2908</v>
      </c>
      <c r="V168" s="68">
        <v>11</v>
      </c>
      <c r="W168" s="68">
        <v>17</v>
      </c>
      <c r="X168" s="68">
        <v>55</v>
      </c>
      <c r="Y168" s="68">
        <v>132</v>
      </c>
      <c r="Z168" s="125">
        <v>56</v>
      </c>
      <c r="AA168" s="68">
        <v>419</v>
      </c>
      <c r="AB168" s="68">
        <v>0</v>
      </c>
      <c r="AC168" s="68">
        <v>27</v>
      </c>
      <c r="AD168" s="68">
        <v>0</v>
      </c>
      <c r="AE168" s="68">
        <v>0</v>
      </c>
      <c r="AF168" s="68">
        <v>0</v>
      </c>
      <c r="AG168" s="68">
        <v>0</v>
      </c>
      <c r="AH168" s="68">
        <v>0</v>
      </c>
      <c r="AI168" s="125">
        <v>0</v>
      </c>
      <c r="AJ168" s="68">
        <v>0</v>
      </c>
      <c r="AK168" s="127">
        <v>1</v>
      </c>
      <c r="AL168" s="68">
        <v>7</v>
      </c>
      <c r="AM168" s="128">
        <v>1</v>
      </c>
      <c r="AN168" s="129">
        <f t="shared" si="4"/>
        <v>185.22</v>
      </c>
      <c r="AO168" s="135">
        <f t="shared" si="5"/>
        <v>13.23</v>
      </c>
    </row>
    <row r="169" spans="1:41" x14ac:dyDescent="0.3">
      <c r="A169" s="78" t="s">
        <v>400</v>
      </c>
      <c r="B169" s="50" t="s">
        <v>44</v>
      </c>
      <c r="C169" s="50" t="s">
        <v>10</v>
      </c>
      <c r="D169" s="50">
        <v>6</v>
      </c>
      <c r="E169" s="160"/>
      <c r="F169" s="52" t="s">
        <v>340</v>
      </c>
      <c r="G169" s="68">
        <v>154</v>
      </c>
      <c r="H169" s="94">
        <v>-2</v>
      </c>
      <c r="I169" s="68">
        <v>152</v>
      </c>
      <c r="J169" s="68">
        <v>161</v>
      </c>
      <c r="K169" s="94">
        <v>-8</v>
      </c>
      <c r="L169" s="68">
        <v>153</v>
      </c>
      <c r="M169" s="68">
        <v>175</v>
      </c>
      <c r="N169" s="94">
        <v>7</v>
      </c>
      <c r="O169" s="68">
        <v>182</v>
      </c>
      <c r="P169" s="154">
        <v>0.21</v>
      </c>
      <c r="Q169" s="153">
        <v>16</v>
      </c>
      <c r="R169" s="153"/>
      <c r="S169" s="125">
        <v>348</v>
      </c>
      <c r="T169" s="68">
        <v>251</v>
      </c>
      <c r="U169" s="68">
        <v>3270</v>
      </c>
      <c r="V169" s="68">
        <v>21</v>
      </c>
      <c r="W169" s="68">
        <v>12</v>
      </c>
      <c r="X169" s="68">
        <v>24</v>
      </c>
      <c r="Y169" s="68">
        <v>163</v>
      </c>
      <c r="Z169" s="125">
        <v>29</v>
      </c>
      <c r="AA169" s="68">
        <v>92</v>
      </c>
      <c r="AB169" s="68">
        <v>0</v>
      </c>
      <c r="AC169" s="68">
        <v>10</v>
      </c>
      <c r="AD169" s="68">
        <v>1</v>
      </c>
      <c r="AE169" s="68">
        <v>0</v>
      </c>
      <c r="AF169" s="68">
        <v>0</v>
      </c>
      <c r="AG169" s="68">
        <v>0</v>
      </c>
      <c r="AH169" s="68">
        <v>0</v>
      </c>
      <c r="AI169" s="125">
        <v>0</v>
      </c>
      <c r="AJ169" s="68">
        <v>0</v>
      </c>
      <c r="AK169" s="127">
        <v>0</v>
      </c>
      <c r="AL169" s="68">
        <v>10</v>
      </c>
      <c r="AM169" s="128">
        <v>4</v>
      </c>
      <c r="AN169" s="129">
        <f t="shared" si="4"/>
        <v>204</v>
      </c>
      <c r="AO169" s="135">
        <f t="shared" si="5"/>
        <v>12.75</v>
      </c>
    </row>
    <row r="170" spans="1:41" x14ac:dyDescent="0.3">
      <c r="A170" s="78" t="s">
        <v>401</v>
      </c>
      <c r="B170" s="50" t="s">
        <v>42</v>
      </c>
      <c r="C170" s="50" t="s">
        <v>34</v>
      </c>
      <c r="D170" s="50">
        <v>9</v>
      </c>
      <c r="E170" s="160"/>
      <c r="F170" s="52" t="s">
        <v>340</v>
      </c>
      <c r="G170" s="68">
        <v>177</v>
      </c>
      <c r="H170" s="94">
        <v>3</v>
      </c>
      <c r="I170" s="68">
        <v>180</v>
      </c>
      <c r="J170" s="68">
        <v>150</v>
      </c>
      <c r="K170" s="94">
        <v>-13</v>
      </c>
      <c r="L170" s="68">
        <v>137</v>
      </c>
      <c r="M170" s="68">
        <v>152</v>
      </c>
      <c r="N170" s="94">
        <v>-7</v>
      </c>
      <c r="O170" s="68">
        <v>145</v>
      </c>
      <c r="P170" s="154">
        <v>0.27</v>
      </c>
      <c r="Q170" s="153">
        <v>16</v>
      </c>
      <c r="R170" s="153"/>
      <c r="S170" s="125">
        <v>0</v>
      </c>
      <c r="T170" s="68">
        <v>0</v>
      </c>
      <c r="U170" s="68">
        <v>0</v>
      </c>
      <c r="V170" s="68">
        <v>0</v>
      </c>
      <c r="W170" s="68">
        <v>0</v>
      </c>
      <c r="X170" s="68">
        <v>0</v>
      </c>
      <c r="Y170" s="68">
        <v>0</v>
      </c>
      <c r="Z170" s="125">
        <v>134</v>
      </c>
      <c r="AA170" s="68">
        <v>463</v>
      </c>
      <c r="AB170" s="68">
        <v>6</v>
      </c>
      <c r="AC170" s="68">
        <v>23</v>
      </c>
      <c r="AD170" s="68">
        <v>25</v>
      </c>
      <c r="AE170" s="68">
        <v>16</v>
      </c>
      <c r="AF170" s="68">
        <v>147</v>
      </c>
      <c r="AG170" s="68">
        <v>1</v>
      </c>
      <c r="AH170" s="68">
        <v>6</v>
      </c>
      <c r="AI170" s="125">
        <v>829</v>
      </c>
      <c r="AJ170" s="68">
        <v>1</v>
      </c>
      <c r="AK170" s="127">
        <v>0</v>
      </c>
      <c r="AL170" s="68">
        <v>4</v>
      </c>
      <c r="AM170" s="128">
        <v>2</v>
      </c>
      <c r="AN170" s="129">
        <f t="shared" si="4"/>
        <v>105</v>
      </c>
      <c r="AO170" s="135">
        <f t="shared" si="5"/>
        <v>6.5625</v>
      </c>
    </row>
    <row r="171" spans="1:41" x14ac:dyDescent="0.3">
      <c r="A171" s="78" t="s">
        <v>335</v>
      </c>
      <c r="B171" s="50" t="s">
        <v>42</v>
      </c>
      <c r="C171" s="50" t="s">
        <v>25</v>
      </c>
      <c r="D171" s="50">
        <v>4</v>
      </c>
      <c r="E171" s="160"/>
      <c r="F171" s="52" t="s">
        <v>340</v>
      </c>
      <c r="G171" s="68">
        <v>300</v>
      </c>
      <c r="H171" s="94" t="s">
        <v>340</v>
      </c>
      <c r="I171" s="68">
        <v>300</v>
      </c>
      <c r="J171" s="68">
        <v>201</v>
      </c>
      <c r="K171" s="94">
        <v>-6</v>
      </c>
      <c r="L171" s="68">
        <v>195</v>
      </c>
      <c r="M171" s="68">
        <v>185</v>
      </c>
      <c r="N171" s="94">
        <v>-9</v>
      </c>
      <c r="O171" s="68">
        <v>176</v>
      </c>
      <c r="P171" s="154">
        <v>0</v>
      </c>
      <c r="Q171" s="153">
        <v>3</v>
      </c>
      <c r="R171" s="153"/>
      <c r="S171" s="125">
        <v>0</v>
      </c>
      <c r="T171" s="68">
        <v>0</v>
      </c>
      <c r="U171" s="68">
        <v>0</v>
      </c>
      <c r="V171" s="68">
        <v>0</v>
      </c>
      <c r="W171" s="68">
        <v>0</v>
      </c>
      <c r="X171" s="68">
        <v>0</v>
      </c>
      <c r="Y171" s="68">
        <v>0</v>
      </c>
      <c r="Z171" s="125">
        <v>9</v>
      </c>
      <c r="AA171" s="68">
        <v>38</v>
      </c>
      <c r="AB171" s="68">
        <v>0</v>
      </c>
      <c r="AC171" s="68">
        <v>1</v>
      </c>
      <c r="AD171" s="68">
        <v>5</v>
      </c>
      <c r="AE171" s="68">
        <v>5</v>
      </c>
      <c r="AF171" s="68">
        <v>23</v>
      </c>
      <c r="AG171" s="68">
        <v>0</v>
      </c>
      <c r="AH171" s="68">
        <v>1</v>
      </c>
      <c r="AI171" s="125">
        <v>0</v>
      </c>
      <c r="AJ171" s="68">
        <v>0</v>
      </c>
      <c r="AK171" s="127">
        <v>0</v>
      </c>
      <c r="AL171" s="68">
        <v>0</v>
      </c>
      <c r="AM171" s="128">
        <v>0</v>
      </c>
      <c r="AN171" s="129">
        <f t="shared" si="4"/>
        <v>6.1</v>
      </c>
      <c r="AO171" s="135">
        <f t="shared" si="5"/>
        <v>2.0333333333333332</v>
      </c>
    </row>
    <row r="172" spans="1:41" x14ac:dyDescent="0.3">
      <c r="A172" s="78" t="s">
        <v>276</v>
      </c>
      <c r="B172" s="50" t="s">
        <v>42</v>
      </c>
      <c r="C172" s="50" t="s">
        <v>26</v>
      </c>
      <c r="D172" s="50">
        <v>11</v>
      </c>
      <c r="E172" s="160"/>
      <c r="F172" s="52" t="s">
        <v>340</v>
      </c>
      <c r="G172" s="68">
        <v>1848</v>
      </c>
      <c r="H172" s="94">
        <v>-1677</v>
      </c>
      <c r="I172" s="68">
        <v>171</v>
      </c>
      <c r="J172" s="68">
        <v>190</v>
      </c>
      <c r="K172" s="94">
        <v>7</v>
      </c>
      <c r="L172" s="68">
        <v>197</v>
      </c>
      <c r="M172" s="68">
        <v>212</v>
      </c>
      <c r="N172" s="94">
        <v>-9</v>
      </c>
      <c r="O172" s="68">
        <v>203</v>
      </c>
      <c r="P172" s="154">
        <v>0.27</v>
      </c>
      <c r="Q172" s="153">
        <v>6</v>
      </c>
      <c r="R172" s="153"/>
      <c r="S172" s="125">
        <v>0</v>
      </c>
      <c r="T172" s="68">
        <v>0</v>
      </c>
      <c r="U172" s="68">
        <v>0</v>
      </c>
      <c r="V172" s="68">
        <v>0</v>
      </c>
      <c r="W172" s="68">
        <v>0</v>
      </c>
      <c r="X172" s="68">
        <v>0</v>
      </c>
      <c r="Y172" s="68">
        <v>0</v>
      </c>
      <c r="Z172" s="125">
        <v>62</v>
      </c>
      <c r="AA172" s="68">
        <v>219</v>
      </c>
      <c r="AB172" s="68">
        <v>0</v>
      </c>
      <c r="AC172" s="68">
        <v>6</v>
      </c>
      <c r="AD172" s="68">
        <v>6</v>
      </c>
      <c r="AE172" s="68">
        <v>5</v>
      </c>
      <c r="AF172" s="68">
        <v>44</v>
      </c>
      <c r="AG172" s="68">
        <v>0</v>
      </c>
      <c r="AH172" s="68">
        <v>2</v>
      </c>
      <c r="AI172" s="125">
        <v>0</v>
      </c>
      <c r="AJ172" s="68">
        <v>0</v>
      </c>
      <c r="AK172" s="127">
        <v>0</v>
      </c>
      <c r="AL172" s="68">
        <v>1</v>
      </c>
      <c r="AM172" s="128">
        <v>1</v>
      </c>
      <c r="AN172" s="129">
        <f t="shared" si="4"/>
        <v>24.299999999999997</v>
      </c>
      <c r="AO172" s="135">
        <f t="shared" si="5"/>
        <v>4.05</v>
      </c>
    </row>
    <row r="173" spans="1:41" x14ac:dyDescent="0.3">
      <c r="A173" s="78" t="s">
        <v>332</v>
      </c>
      <c r="B173" s="50" t="s">
        <v>45</v>
      </c>
      <c r="C173" s="50" t="s">
        <v>12</v>
      </c>
      <c r="D173" s="50">
        <v>10</v>
      </c>
      <c r="E173" s="160"/>
      <c r="F173" s="52" t="s">
        <v>340</v>
      </c>
      <c r="G173" s="68">
        <v>174</v>
      </c>
      <c r="H173" s="94">
        <v>2</v>
      </c>
      <c r="I173" s="68">
        <v>176</v>
      </c>
      <c r="J173" s="68">
        <v>152</v>
      </c>
      <c r="K173" s="94">
        <v>-3</v>
      </c>
      <c r="L173" s="68">
        <v>149</v>
      </c>
      <c r="M173" s="68">
        <v>160</v>
      </c>
      <c r="N173" s="94">
        <v>-6</v>
      </c>
      <c r="O173" s="68">
        <v>154</v>
      </c>
      <c r="P173" s="154">
        <v>0.32</v>
      </c>
      <c r="Q173" s="153">
        <v>16</v>
      </c>
      <c r="R173" s="153"/>
      <c r="S173" s="125">
        <v>0</v>
      </c>
      <c r="T173" s="68">
        <v>0</v>
      </c>
      <c r="U173" s="68">
        <v>0</v>
      </c>
      <c r="V173" s="68">
        <v>0</v>
      </c>
      <c r="W173" s="68">
        <v>0</v>
      </c>
      <c r="X173" s="68">
        <v>0</v>
      </c>
      <c r="Y173" s="68">
        <v>0</v>
      </c>
      <c r="Z173" s="125">
        <v>0</v>
      </c>
      <c r="AA173" s="68">
        <v>0</v>
      </c>
      <c r="AB173" s="68">
        <v>0</v>
      </c>
      <c r="AC173" s="68">
        <v>0</v>
      </c>
      <c r="AD173" s="68">
        <v>92</v>
      </c>
      <c r="AE173" s="68">
        <v>51</v>
      </c>
      <c r="AF173" s="68">
        <v>774</v>
      </c>
      <c r="AG173" s="68">
        <v>8</v>
      </c>
      <c r="AH173" s="68">
        <v>40</v>
      </c>
      <c r="AI173" s="125">
        <v>0</v>
      </c>
      <c r="AJ173" s="68">
        <v>0</v>
      </c>
      <c r="AK173" s="127">
        <v>0</v>
      </c>
      <c r="AL173" s="68">
        <v>0</v>
      </c>
      <c r="AM173" s="128">
        <v>0</v>
      </c>
      <c r="AN173" s="129">
        <f t="shared" si="4"/>
        <v>125.4</v>
      </c>
      <c r="AO173" s="135">
        <f t="shared" si="5"/>
        <v>7.8375000000000004</v>
      </c>
    </row>
    <row r="174" spans="1:41" x14ac:dyDescent="0.3">
      <c r="A174" s="78" t="s">
        <v>402</v>
      </c>
      <c r="B174" s="50" t="s">
        <v>43</v>
      </c>
      <c r="C174" s="50" t="s">
        <v>30</v>
      </c>
      <c r="D174" s="50">
        <v>11</v>
      </c>
      <c r="E174" s="160"/>
      <c r="F174" s="52" t="s">
        <v>340</v>
      </c>
      <c r="G174" s="68">
        <v>1885</v>
      </c>
      <c r="H174" s="94">
        <v>-1585</v>
      </c>
      <c r="I174" s="68">
        <v>300</v>
      </c>
      <c r="J174" s="68">
        <v>238</v>
      </c>
      <c r="K174" s="94">
        <v>-11</v>
      </c>
      <c r="L174" s="68">
        <v>227</v>
      </c>
      <c r="M174" s="68">
        <v>300</v>
      </c>
      <c r="N174" s="94">
        <v>-68</v>
      </c>
      <c r="O174" s="68">
        <v>232</v>
      </c>
      <c r="P174" s="154">
        <v>0.01</v>
      </c>
      <c r="Q174" s="153">
        <v>8</v>
      </c>
      <c r="R174" s="153"/>
      <c r="S174" s="125">
        <v>0</v>
      </c>
      <c r="T174" s="68">
        <v>0</v>
      </c>
      <c r="U174" s="68">
        <v>0</v>
      </c>
      <c r="V174" s="68">
        <v>0</v>
      </c>
      <c r="W174" s="68">
        <v>0</v>
      </c>
      <c r="X174" s="68">
        <v>0</v>
      </c>
      <c r="Y174" s="68">
        <v>0</v>
      </c>
      <c r="Z174" s="125">
        <v>1</v>
      </c>
      <c r="AA174" s="68">
        <v>4</v>
      </c>
      <c r="AB174" s="68">
        <v>0</v>
      </c>
      <c r="AC174" s="68">
        <v>0</v>
      </c>
      <c r="AD174" s="68">
        <v>23</v>
      </c>
      <c r="AE174" s="68">
        <v>17</v>
      </c>
      <c r="AF174" s="68">
        <v>215</v>
      </c>
      <c r="AG174" s="68">
        <v>1</v>
      </c>
      <c r="AH174" s="68">
        <v>13</v>
      </c>
      <c r="AI174" s="125">
        <v>0</v>
      </c>
      <c r="AJ174" s="68">
        <v>0</v>
      </c>
      <c r="AK174" s="127">
        <v>0</v>
      </c>
      <c r="AL174" s="68">
        <v>1</v>
      </c>
      <c r="AM174" s="128">
        <v>1</v>
      </c>
      <c r="AN174" s="129">
        <f t="shared" si="4"/>
        <v>25.9</v>
      </c>
      <c r="AO174" s="135">
        <f t="shared" si="5"/>
        <v>3.2374999999999998</v>
      </c>
    </row>
    <row r="175" spans="1:41" x14ac:dyDescent="0.3">
      <c r="A175" s="78" t="s">
        <v>259</v>
      </c>
      <c r="B175" s="50" t="s">
        <v>43</v>
      </c>
      <c r="C175" s="50" t="s">
        <v>22</v>
      </c>
      <c r="D175" s="50">
        <v>9</v>
      </c>
      <c r="E175" s="160"/>
      <c r="F175" s="52" t="s">
        <v>340</v>
      </c>
      <c r="G175" s="68">
        <v>164</v>
      </c>
      <c r="H175" s="94">
        <v>-2</v>
      </c>
      <c r="I175" s="68">
        <v>162</v>
      </c>
      <c r="J175" s="68">
        <v>181</v>
      </c>
      <c r="K175" s="94">
        <v>7</v>
      </c>
      <c r="L175" s="68">
        <v>188</v>
      </c>
      <c r="M175" s="68">
        <v>179</v>
      </c>
      <c r="N175" s="94">
        <v>-6</v>
      </c>
      <c r="O175" s="68">
        <v>173</v>
      </c>
      <c r="P175" s="154">
        <v>0.13</v>
      </c>
      <c r="Q175" s="153">
        <v>13</v>
      </c>
      <c r="R175" s="153"/>
      <c r="S175" s="125">
        <v>2</v>
      </c>
      <c r="T175" s="68">
        <v>0</v>
      </c>
      <c r="U175" s="68">
        <v>32</v>
      </c>
      <c r="V175" s="68">
        <v>1</v>
      </c>
      <c r="W175" s="68">
        <v>0</v>
      </c>
      <c r="X175" s="68">
        <v>0</v>
      </c>
      <c r="Y175" s="68">
        <v>2</v>
      </c>
      <c r="Z175" s="125">
        <v>0</v>
      </c>
      <c r="AA175" s="68">
        <v>0</v>
      </c>
      <c r="AB175" s="68">
        <v>0</v>
      </c>
      <c r="AC175" s="68">
        <v>0</v>
      </c>
      <c r="AD175" s="68">
        <v>110</v>
      </c>
      <c r="AE175" s="68">
        <v>53</v>
      </c>
      <c r="AF175" s="68">
        <v>557</v>
      </c>
      <c r="AG175" s="68">
        <v>1</v>
      </c>
      <c r="AH175" s="68">
        <v>26</v>
      </c>
      <c r="AI175" s="125">
        <v>0</v>
      </c>
      <c r="AJ175" s="68">
        <v>0</v>
      </c>
      <c r="AK175" s="127">
        <v>0</v>
      </c>
      <c r="AL175" s="68">
        <v>1</v>
      </c>
      <c r="AM175" s="128">
        <v>1</v>
      </c>
      <c r="AN175" s="129">
        <f t="shared" si="4"/>
        <v>64.98</v>
      </c>
      <c r="AO175" s="135">
        <f t="shared" si="5"/>
        <v>4.9984615384615392</v>
      </c>
    </row>
    <row r="176" spans="1:41" x14ac:dyDescent="0.3">
      <c r="A176" s="78" t="s">
        <v>264</v>
      </c>
      <c r="B176" s="50" t="s">
        <v>42</v>
      </c>
      <c r="C176" s="50" t="s">
        <v>38</v>
      </c>
      <c r="D176" s="50">
        <v>8</v>
      </c>
      <c r="E176" s="160"/>
      <c r="F176" s="52" t="s">
        <v>340</v>
      </c>
      <c r="G176" s="68">
        <v>184</v>
      </c>
      <c r="H176" s="94">
        <v>3</v>
      </c>
      <c r="I176" s="68">
        <v>187</v>
      </c>
      <c r="J176" s="68">
        <v>300</v>
      </c>
      <c r="K176" s="94">
        <v>-149</v>
      </c>
      <c r="L176" s="68">
        <v>151</v>
      </c>
      <c r="M176" s="68">
        <v>300</v>
      </c>
      <c r="N176" s="94">
        <v>-160</v>
      </c>
      <c r="O176" s="68">
        <v>140</v>
      </c>
      <c r="P176" s="154">
        <v>0.15</v>
      </c>
      <c r="Q176" s="153">
        <v>14</v>
      </c>
      <c r="R176" s="153"/>
      <c r="S176" s="125">
        <v>0</v>
      </c>
      <c r="T176" s="68">
        <v>1</v>
      </c>
      <c r="U176" s="68">
        <v>0</v>
      </c>
      <c r="V176" s="68">
        <v>0</v>
      </c>
      <c r="W176" s="68">
        <v>0</v>
      </c>
      <c r="X176" s="68">
        <v>0</v>
      </c>
      <c r="Y176" s="68">
        <v>0</v>
      </c>
      <c r="Z176" s="125">
        <v>141</v>
      </c>
      <c r="AA176" s="68">
        <v>525</v>
      </c>
      <c r="AB176" s="68">
        <v>2</v>
      </c>
      <c r="AC176" s="68">
        <v>24</v>
      </c>
      <c r="AD176" s="68">
        <v>90</v>
      </c>
      <c r="AE176" s="68">
        <v>66</v>
      </c>
      <c r="AF176" s="68">
        <v>501</v>
      </c>
      <c r="AG176" s="68">
        <v>1</v>
      </c>
      <c r="AH176" s="68">
        <v>25</v>
      </c>
      <c r="AI176" s="125">
        <v>5</v>
      </c>
      <c r="AJ176" s="68">
        <v>0</v>
      </c>
      <c r="AK176" s="127">
        <v>1</v>
      </c>
      <c r="AL176" s="68">
        <v>3</v>
      </c>
      <c r="AM176" s="128">
        <v>0</v>
      </c>
      <c r="AN176" s="129">
        <f t="shared" si="4"/>
        <v>122.6</v>
      </c>
      <c r="AO176" s="135">
        <f t="shared" si="5"/>
        <v>8.7571428571428562</v>
      </c>
    </row>
    <row r="177" spans="1:41" x14ac:dyDescent="0.3">
      <c r="A177" s="78" t="s">
        <v>303</v>
      </c>
      <c r="B177" s="50" t="s">
        <v>43</v>
      </c>
      <c r="C177" s="50" t="s">
        <v>32</v>
      </c>
      <c r="D177" s="50">
        <v>5</v>
      </c>
      <c r="E177" s="160"/>
      <c r="F177" s="52" t="s">
        <v>340</v>
      </c>
      <c r="G177" s="68">
        <v>196</v>
      </c>
      <c r="H177" s="94">
        <v>4</v>
      </c>
      <c r="I177" s="68">
        <v>200</v>
      </c>
      <c r="J177" s="68">
        <v>223</v>
      </c>
      <c r="K177" s="94">
        <v>77</v>
      </c>
      <c r="L177" s="68">
        <v>300</v>
      </c>
      <c r="M177" s="68">
        <v>308</v>
      </c>
      <c r="N177" s="94">
        <v>-8</v>
      </c>
      <c r="O177" s="68">
        <v>300</v>
      </c>
      <c r="P177" s="154">
        <v>0.06</v>
      </c>
      <c r="Q177" s="153">
        <v>16</v>
      </c>
      <c r="R177" s="153"/>
      <c r="S177" s="125">
        <v>0</v>
      </c>
      <c r="T177" s="68">
        <v>0</v>
      </c>
      <c r="U177" s="68">
        <v>0</v>
      </c>
      <c r="V177" s="68">
        <v>0</v>
      </c>
      <c r="W177" s="68">
        <v>0</v>
      </c>
      <c r="X177" s="68">
        <v>0</v>
      </c>
      <c r="Y177" s="68">
        <v>0</v>
      </c>
      <c r="Z177" s="125">
        <v>0</v>
      </c>
      <c r="AA177" s="68">
        <v>0</v>
      </c>
      <c r="AB177" s="68">
        <v>0</v>
      </c>
      <c r="AC177" s="68">
        <v>0</v>
      </c>
      <c r="AD177" s="68">
        <v>92</v>
      </c>
      <c r="AE177" s="68">
        <v>59</v>
      </c>
      <c r="AF177" s="68">
        <v>742</v>
      </c>
      <c r="AG177" s="68">
        <v>6</v>
      </c>
      <c r="AH177" s="68">
        <v>40</v>
      </c>
      <c r="AI177" s="125">
        <v>0</v>
      </c>
      <c r="AJ177" s="68">
        <v>0</v>
      </c>
      <c r="AK177" s="127">
        <v>0</v>
      </c>
      <c r="AL177" s="68">
        <v>1</v>
      </c>
      <c r="AM177" s="128">
        <v>0</v>
      </c>
      <c r="AN177" s="129">
        <f t="shared" si="4"/>
        <v>110.2</v>
      </c>
      <c r="AO177" s="135">
        <f t="shared" si="5"/>
        <v>6.8875000000000002</v>
      </c>
    </row>
    <row r="178" spans="1:41" x14ac:dyDescent="0.3">
      <c r="A178" s="78" t="s">
        <v>403</v>
      </c>
      <c r="B178" s="50" t="s">
        <v>43</v>
      </c>
      <c r="C178" s="50" t="s">
        <v>12</v>
      </c>
      <c r="D178" s="50">
        <v>10</v>
      </c>
      <c r="E178" s="160"/>
      <c r="F178" s="52" t="s">
        <v>340</v>
      </c>
      <c r="G178" s="68">
        <v>158</v>
      </c>
      <c r="H178" s="94">
        <v>-2</v>
      </c>
      <c r="I178" s="68">
        <v>156</v>
      </c>
      <c r="J178" s="68">
        <v>177</v>
      </c>
      <c r="K178" s="94">
        <v>7</v>
      </c>
      <c r="L178" s="68">
        <v>184</v>
      </c>
      <c r="M178" s="68">
        <v>201</v>
      </c>
      <c r="N178" s="94">
        <v>-8</v>
      </c>
      <c r="O178" s="68">
        <v>193</v>
      </c>
      <c r="P178" s="154">
        <v>0.13</v>
      </c>
      <c r="Q178" s="153" t="s">
        <v>340</v>
      </c>
      <c r="R178" s="153"/>
      <c r="S178" s="125" t="s">
        <v>340</v>
      </c>
      <c r="T178" s="68" t="s">
        <v>340</v>
      </c>
      <c r="U178" s="68" t="s">
        <v>340</v>
      </c>
      <c r="V178" s="68" t="s">
        <v>340</v>
      </c>
      <c r="W178" s="68" t="s">
        <v>340</v>
      </c>
      <c r="X178" s="68" t="s">
        <v>340</v>
      </c>
      <c r="Y178" s="68" t="s">
        <v>340</v>
      </c>
      <c r="Z178" s="125" t="s">
        <v>340</v>
      </c>
      <c r="AA178" s="68" t="s">
        <v>340</v>
      </c>
      <c r="AB178" s="68" t="s">
        <v>340</v>
      </c>
      <c r="AC178" s="68" t="s">
        <v>340</v>
      </c>
      <c r="AD178" s="68" t="s">
        <v>340</v>
      </c>
      <c r="AE178" s="68" t="s">
        <v>340</v>
      </c>
      <c r="AF178" s="68" t="s">
        <v>340</v>
      </c>
      <c r="AG178" s="68" t="s">
        <v>340</v>
      </c>
      <c r="AH178" s="68" t="s">
        <v>340</v>
      </c>
      <c r="AI178" s="125" t="s">
        <v>340</v>
      </c>
      <c r="AJ178" s="68" t="s">
        <v>340</v>
      </c>
      <c r="AK178" s="127" t="s">
        <v>340</v>
      </c>
      <c r="AL178" s="68" t="s">
        <v>340</v>
      </c>
      <c r="AM178" s="128" t="s">
        <v>340</v>
      </c>
      <c r="AN178" s="129">
        <f t="shared" si="4"/>
        <v>0</v>
      </c>
      <c r="AO178" s="135" t="str">
        <f t="shared" si="5"/>
        <v>-</v>
      </c>
    </row>
    <row r="179" spans="1:41" x14ac:dyDescent="0.3">
      <c r="A179" s="78" t="s">
        <v>301</v>
      </c>
      <c r="B179" s="50" t="s">
        <v>44</v>
      </c>
      <c r="C179" s="50" t="s">
        <v>34</v>
      </c>
      <c r="D179" s="50">
        <v>9</v>
      </c>
      <c r="E179" s="160"/>
      <c r="F179" s="52" t="s">
        <v>340</v>
      </c>
      <c r="G179" s="68">
        <v>165</v>
      </c>
      <c r="H179" s="94">
        <v>-5</v>
      </c>
      <c r="I179" s="68">
        <v>160</v>
      </c>
      <c r="J179" s="68">
        <v>154</v>
      </c>
      <c r="K179" s="94">
        <v>5</v>
      </c>
      <c r="L179" s="68">
        <v>159</v>
      </c>
      <c r="M179" s="68">
        <v>184</v>
      </c>
      <c r="N179" s="94">
        <v>13</v>
      </c>
      <c r="O179" s="68">
        <v>197</v>
      </c>
      <c r="P179" s="154">
        <v>0.19</v>
      </c>
      <c r="Q179" s="153">
        <v>15</v>
      </c>
      <c r="R179" s="153"/>
      <c r="S179" s="125">
        <v>303</v>
      </c>
      <c r="T179" s="68">
        <v>161</v>
      </c>
      <c r="U179" s="68">
        <v>3265</v>
      </c>
      <c r="V179" s="68">
        <v>18</v>
      </c>
      <c r="W179" s="68">
        <v>6</v>
      </c>
      <c r="X179" s="68">
        <v>45</v>
      </c>
      <c r="Y179" s="68">
        <v>175</v>
      </c>
      <c r="Z179" s="125">
        <v>49</v>
      </c>
      <c r="AA179" s="68">
        <v>254</v>
      </c>
      <c r="AB179" s="68">
        <v>1</v>
      </c>
      <c r="AC179" s="68">
        <v>12</v>
      </c>
      <c r="AD179" s="68">
        <v>0</v>
      </c>
      <c r="AE179" s="68">
        <v>0</v>
      </c>
      <c r="AF179" s="68">
        <v>0</v>
      </c>
      <c r="AG179" s="68">
        <v>0</v>
      </c>
      <c r="AH179" s="68">
        <v>0</v>
      </c>
      <c r="AI179" s="125">
        <v>0</v>
      </c>
      <c r="AJ179" s="68">
        <v>0</v>
      </c>
      <c r="AK179" s="127">
        <v>0</v>
      </c>
      <c r="AL179" s="68">
        <v>4</v>
      </c>
      <c r="AM179" s="128">
        <v>1</v>
      </c>
      <c r="AN179" s="129">
        <f t="shared" si="4"/>
        <v>226</v>
      </c>
      <c r="AO179" s="135">
        <f t="shared" si="5"/>
        <v>15.066666666666666</v>
      </c>
    </row>
    <row r="180" spans="1:41" x14ac:dyDescent="0.3">
      <c r="A180" s="78" t="s">
        <v>290</v>
      </c>
      <c r="B180" s="50" t="s">
        <v>45</v>
      </c>
      <c r="C180" s="50" t="s">
        <v>38</v>
      </c>
      <c r="D180" s="50">
        <v>8</v>
      </c>
      <c r="E180" s="160"/>
      <c r="F180" s="52" t="s">
        <v>340</v>
      </c>
      <c r="G180" s="68">
        <v>171</v>
      </c>
      <c r="H180" s="94">
        <v>6</v>
      </c>
      <c r="I180" s="68">
        <v>177</v>
      </c>
      <c r="J180" s="68">
        <v>160</v>
      </c>
      <c r="K180" s="94">
        <v>1</v>
      </c>
      <c r="L180" s="68">
        <v>161</v>
      </c>
      <c r="M180" s="68">
        <v>122</v>
      </c>
      <c r="N180" s="94">
        <v>8</v>
      </c>
      <c r="O180" s="68">
        <v>130</v>
      </c>
      <c r="P180" s="154">
        <v>0.18</v>
      </c>
      <c r="Q180" s="153">
        <v>14</v>
      </c>
      <c r="R180" s="153"/>
      <c r="S180" s="125">
        <v>0</v>
      </c>
      <c r="T180" s="68">
        <v>0</v>
      </c>
      <c r="U180" s="68">
        <v>0</v>
      </c>
      <c r="V180" s="68">
        <v>0</v>
      </c>
      <c r="W180" s="68">
        <v>0</v>
      </c>
      <c r="X180" s="68">
        <v>0</v>
      </c>
      <c r="Y180" s="68">
        <v>0</v>
      </c>
      <c r="Z180" s="125">
        <v>0</v>
      </c>
      <c r="AA180" s="68">
        <v>0</v>
      </c>
      <c r="AB180" s="68">
        <v>0</v>
      </c>
      <c r="AC180" s="68">
        <v>0</v>
      </c>
      <c r="AD180" s="68">
        <v>84</v>
      </c>
      <c r="AE180" s="68">
        <v>58</v>
      </c>
      <c r="AF180" s="68">
        <v>605</v>
      </c>
      <c r="AG180" s="68">
        <v>3</v>
      </c>
      <c r="AH180" s="68">
        <v>31</v>
      </c>
      <c r="AI180" s="125">
        <v>0</v>
      </c>
      <c r="AJ180" s="68">
        <v>0</v>
      </c>
      <c r="AK180" s="127">
        <v>0</v>
      </c>
      <c r="AL180" s="68">
        <v>0</v>
      </c>
      <c r="AM180" s="128">
        <v>0</v>
      </c>
      <c r="AN180" s="129">
        <f t="shared" si="4"/>
        <v>78.5</v>
      </c>
      <c r="AO180" s="135">
        <f t="shared" si="5"/>
        <v>5.6071428571428568</v>
      </c>
    </row>
    <row r="181" spans="1:41" x14ac:dyDescent="0.3">
      <c r="A181" s="78" t="s">
        <v>336</v>
      </c>
      <c r="B181" s="50" t="s">
        <v>42</v>
      </c>
      <c r="C181" s="50" t="s">
        <v>12</v>
      </c>
      <c r="D181" s="50">
        <v>10</v>
      </c>
      <c r="E181" s="160"/>
      <c r="F181" s="52" t="s">
        <v>340</v>
      </c>
      <c r="G181" s="68">
        <v>182</v>
      </c>
      <c r="H181" s="94">
        <v>3</v>
      </c>
      <c r="I181" s="68">
        <v>185</v>
      </c>
      <c r="J181" s="68">
        <v>300</v>
      </c>
      <c r="K181" s="94" t="s">
        <v>340</v>
      </c>
      <c r="L181" s="68">
        <v>300</v>
      </c>
      <c r="M181" s="68">
        <v>300</v>
      </c>
      <c r="N181" s="94" t="s">
        <v>340</v>
      </c>
      <c r="O181" s="68">
        <v>300</v>
      </c>
      <c r="P181" s="154">
        <v>0.06</v>
      </c>
      <c r="Q181" s="153">
        <v>10</v>
      </c>
      <c r="R181" s="153"/>
      <c r="S181" s="125">
        <v>0</v>
      </c>
      <c r="T181" s="68">
        <v>0</v>
      </c>
      <c r="U181" s="68">
        <v>0</v>
      </c>
      <c r="V181" s="68">
        <v>0</v>
      </c>
      <c r="W181" s="68">
        <v>0</v>
      </c>
      <c r="X181" s="68">
        <v>0</v>
      </c>
      <c r="Y181" s="68">
        <v>0</v>
      </c>
      <c r="Z181" s="125">
        <v>90</v>
      </c>
      <c r="AA181" s="68">
        <v>425</v>
      </c>
      <c r="AB181" s="68">
        <v>2</v>
      </c>
      <c r="AC181" s="68">
        <v>18</v>
      </c>
      <c r="AD181" s="68">
        <v>47</v>
      </c>
      <c r="AE181" s="68">
        <v>38</v>
      </c>
      <c r="AF181" s="68">
        <v>300</v>
      </c>
      <c r="AG181" s="68">
        <v>6</v>
      </c>
      <c r="AH181" s="68">
        <v>20</v>
      </c>
      <c r="AI181" s="125">
        <v>0</v>
      </c>
      <c r="AJ181" s="68">
        <v>0</v>
      </c>
      <c r="AK181" s="127">
        <v>0</v>
      </c>
      <c r="AL181" s="68">
        <v>3</v>
      </c>
      <c r="AM181" s="128">
        <v>2</v>
      </c>
      <c r="AN181" s="129">
        <f t="shared" si="4"/>
        <v>116.5</v>
      </c>
      <c r="AO181" s="135">
        <f t="shared" si="5"/>
        <v>11.65</v>
      </c>
    </row>
    <row r="182" spans="1:41" x14ac:dyDescent="0.3">
      <c r="A182" s="78" t="s">
        <v>404</v>
      </c>
      <c r="B182" s="50" t="s">
        <v>42</v>
      </c>
      <c r="C182" s="50" t="s">
        <v>17</v>
      </c>
      <c r="D182" s="50">
        <v>5</v>
      </c>
      <c r="E182" s="160"/>
      <c r="F182" s="52" t="s">
        <v>340</v>
      </c>
      <c r="G182" s="68">
        <v>185</v>
      </c>
      <c r="H182" s="94">
        <v>4</v>
      </c>
      <c r="I182" s="68">
        <v>189</v>
      </c>
      <c r="J182" s="68">
        <v>370</v>
      </c>
      <c r="K182" s="94">
        <v>-70</v>
      </c>
      <c r="L182" s="68">
        <v>300</v>
      </c>
      <c r="M182" s="68">
        <v>359</v>
      </c>
      <c r="N182" s="94">
        <v>-59</v>
      </c>
      <c r="O182" s="68">
        <v>300</v>
      </c>
      <c r="P182" s="154">
        <v>0.04</v>
      </c>
      <c r="Q182" s="153">
        <v>15</v>
      </c>
      <c r="R182" s="153"/>
      <c r="S182" s="125">
        <v>0</v>
      </c>
      <c r="T182" s="68">
        <v>0</v>
      </c>
      <c r="U182" s="68">
        <v>0</v>
      </c>
      <c r="V182" s="68">
        <v>0</v>
      </c>
      <c r="W182" s="68">
        <v>0</v>
      </c>
      <c r="X182" s="68">
        <v>0</v>
      </c>
      <c r="Y182" s="68">
        <v>0</v>
      </c>
      <c r="Z182" s="125">
        <v>164</v>
      </c>
      <c r="AA182" s="68">
        <v>570</v>
      </c>
      <c r="AB182" s="68">
        <v>9</v>
      </c>
      <c r="AC182" s="68">
        <v>33</v>
      </c>
      <c r="AD182" s="68">
        <v>63</v>
      </c>
      <c r="AE182" s="68">
        <v>44</v>
      </c>
      <c r="AF182" s="68">
        <v>312</v>
      </c>
      <c r="AG182" s="68">
        <v>1</v>
      </c>
      <c r="AH182" s="68">
        <v>7</v>
      </c>
      <c r="AI182" s="125">
        <v>47</v>
      </c>
      <c r="AJ182" s="68">
        <v>0</v>
      </c>
      <c r="AK182" s="127">
        <v>2</v>
      </c>
      <c r="AL182" s="68">
        <v>1</v>
      </c>
      <c r="AM182" s="128">
        <v>1</v>
      </c>
      <c r="AN182" s="129">
        <f t="shared" si="4"/>
        <v>150.19999999999999</v>
      </c>
      <c r="AO182" s="135">
        <f t="shared" si="5"/>
        <v>10.013333333333332</v>
      </c>
    </row>
    <row r="183" spans="1:41" x14ac:dyDescent="0.3">
      <c r="A183" s="78" t="s">
        <v>345</v>
      </c>
      <c r="B183" s="50" t="s">
        <v>42</v>
      </c>
      <c r="C183" s="50" t="s">
        <v>11</v>
      </c>
      <c r="D183" s="50">
        <v>7</v>
      </c>
      <c r="E183" s="160"/>
      <c r="F183" s="52" t="s">
        <v>340</v>
      </c>
      <c r="G183" s="68">
        <v>156</v>
      </c>
      <c r="H183" s="94">
        <v>-2</v>
      </c>
      <c r="I183" s="68">
        <v>154</v>
      </c>
      <c r="J183" s="68">
        <v>170</v>
      </c>
      <c r="K183" s="94">
        <v>8</v>
      </c>
      <c r="L183" s="68">
        <v>178</v>
      </c>
      <c r="M183" s="68">
        <v>161</v>
      </c>
      <c r="N183" s="94">
        <v>29</v>
      </c>
      <c r="O183" s="68">
        <v>190</v>
      </c>
      <c r="P183" s="154">
        <v>0.28000000000000003</v>
      </c>
      <c r="Q183" s="153">
        <v>8</v>
      </c>
      <c r="R183" s="153"/>
      <c r="S183" s="125">
        <v>0</v>
      </c>
      <c r="T183" s="68">
        <v>0</v>
      </c>
      <c r="U183" s="68">
        <v>0</v>
      </c>
      <c r="V183" s="68">
        <v>0</v>
      </c>
      <c r="W183" s="68">
        <v>0</v>
      </c>
      <c r="X183" s="68">
        <v>0</v>
      </c>
      <c r="Y183" s="68">
        <v>0</v>
      </c>
      <c r="Z183" s="125">
        <v>106</v>
      </c>
      <c r="AA183" s="68">
        <v>434</v>
      </c>
      <c r="AB183" s="68">
        <v>3</v>
      </c>
      <c r="AC183" s="68">
        <v>20</v>
      </c>
      <c r="AD183" s="68">
        <v>34</v>
      </c>
      <c r="AE183" s="68">
        <v>21</v>
      </c>
      <c r="AF183" s="68">
        <v>139</v>
      </c>
      <c r="AG183" s="68">
        <v>1</v>
      </c>
      <c r="AH183" s="68">
        <v>6</v>
      </c>
      <c r="AI183" s="125">
        <v>0</v>
      </c>
      <c r="AJ183" s="68">
        <v>0</v>
      </c>
      <c r="AK183" s="127">
        <v>0</v>
      </c>
      <c r="AL183" s="68">
        <v>1</v>
      </c>
      <c r="AM183" s="128">
        <v>0</v>
      </c>
      <c r="AN183" s="129">
        <f t="shared" si="4"/>
        <v>81.3</v>
      </c>
      <c r="AO183" s="135">
        <f t="shared" si="5"/>
        <v>10.1625</v>
      </c>
    </row>
    <row r="184" spans="1:41" x14ac:dyDescent="0.3">
      <c r="A184" s="78" t="s">
        <v>306</v>
      </c>
      <c r="B184" s="50" t="s">
        <v>43</v>
      </c>
      <c r="C184" s="50" t="s">
        <v>46</v>
      </c>
      <c r="D184" s="50">
        <v>11</v>
      </c>
      <c r="E184" s="160" t="s">
        <v>448</v>
      </c>
      <c r="F184" s="52" t="s">
        <v>340</v>
      </c>
      <c r="G184" s="68">
        <v>187</v>
      </c>
      <c r="H184" s="94">
        <v>4</v>
      </c>
      <c r="I184" s="68">
        <v>191</v>
      </c>
      <c r="J184" s="68">
        <v>300</v>
      </c>
      <c r="K184" s="94" t="s">
        <v>340</v>
      </c>
      <c r="L184" s="68">
        <v>300</v>
      </c>
      <c r="M184" s="68">
        <v>300</v>
      </c>
      <c r="N184" s="94" t="s">
        <v>340</v>
      </c>
      <c r="O184" s="68">
        <v>300</v>
      </c>
      <c r="P184" s="154">
        <v>0.02</v>
      </c>
      <c r="Q184" s="153">
        <v>5</v>
      </c>
      <c r="R184" s="153"/>
      <c r="S184" s="125">
        <v>0</v>
      </c>
      <c r="T184" s="68">
        <v>1</v>
      </c>
      <c r="U184" s="68">
        <v>0</v>
      </c>
      <c r="V184" s="68">
        <v>0</v>
      </c>
      <c r="W184" s="68">
        <v>0</v>
      </c>
      <c r="X184" s="68">
        <v>0</v>
      </c>
      <c r="Y184" s="68">
        <v>0</v>
      </c>
      <c r="Z184" s="125">
        <v>0</v>
      </c>
      <c r="AA184" s="68">
        <v>0</v>
      </c>
      <c r="AB184" s="68">
        <v>0</v>
      </c>
      <c r="AC184" s="68">
        <v>0</v>
      </c>
      <c r="AD184" s="68">
        <v>47</v>
      </c>
      <c r="AE184" s="68">
        <v>24</v>
      </c>
      <c r="AF184" s="68">
        <v>303</v>
      </c>
      <c r="AG184" s="68">
        <v>0</v>
      </c>
      <c r="AH184" s="68">
        <v>16</v>
      </c>
      <c r="AI184" s="125">
        <v>0</v>
      </c>
      <c r="AJ184" s="68">
        <v>0</v>
      </c>
      <c r="AK184" s="127">
        <v>0</v>
      </c>
      <c r="AL184" s="68">
        <v>0</v>
      </c>
      <c r="AM184" s="128">
        <v>0</v>
      </c>
      <c r="AN184" s="129">
        <f t="shared" si="4"/>
        <v>30.3</v>
      </c>
      <c r="AO184" s="135">
        <f t="shared" si="5"/>
        <v>6.0600000000000005</v>
      </c>
    </row>
    <row r="185" spans="1:41" x14ac:dyDescent="0.3">
      <c r="A185" s="78" t="s">
        <v>243</v>
      </c>
      <c r="B185" s="50" t="s">
        <v>44</v>
      </c>
      <c r="C185" s="50" t="s">
        <v>29</v>
      </c>
      <c r="D185" s="50">
        <v>6</v>
      </c>
      <c r="E185" s="160"/>
      <c r="F185" s="52" t="s">
        <v>340</v>
      </c>
      <c r="G185" s="68">
        <v>188</v>
      </c>
      <c r="H185" s="94">
        <v>4</v>
      </c>
      <c r="I185" s="68">
        <v>192</v>
      </c>
      <c r="J185" s="68">
        <v>187</v>
      </c>
      <c r="K185" s="94">
        <v>-16</v>
      </c>
      <c r="L185" s="68">
        <v>171</v>
      </c>
      <c r="M185" s="68">
        <v>206</v>
      </c>
      <c r="N185" s="94">
        <v>-2</v>
      </c>
      <c r="O185" s="68">
        <v>204</v>
      </c>
      <c r="P185" s="154">
        <v>0.15</v>
      </c>
      <c r="Q185" s="153">
        <v>8</v>
      </c>
      <c r="R185" s="153"/>
      <c r="S185" s="125">
        <v>186</v>
      </c>
      <c r="T185" s="68">
        <v>125</v>
      </c>
      <c r="U185" s="68">
        <v>2163</v>
      </c>
      <c r="V185" s="68">
        <v>13</v>
      </c>
      <c r="W185" s="68">
        <v>10</v>
      </c>
      <c r="X185" s="68">
        <v>9</v>
      </c>
      <c r="Y185" s="68">
        <v>101</v>
      </c>
      <c r="Z185" s="125">
        <v>16</v>
      </c>
      <c r="AA185" s="68">
        <v>68</v>
      </c>
      <c r="AB185" s="68">
        <v>0</v>
      </c>
      <c r="AC185" s="68">
        <v>6</v>
      </c>
      <c r="AD185" s="68">
        <v>0</v>
      </c>
      <c r="AE185" s="68">
        <v>0</v>
      </c>
      <c r="AF185" s="68">
        <v>0</v>
      </c>
      <c r="AG185" s="68">
        <v>0</v>
      </c>
      <c r="AH185" s="68">
        <v>0</v>
      </c>
      <c r="AI185" s="125">
        <v>0</v>
      </c>
      <c r="AJ185" s="68">
        <v>0</v>
      </c>
      <c r="AK185" s="127">
        <v>0</v>
      </c>
      <c r="AL185" s="68">
        <v>4</v>
      </c>
      <c r="AM185" s="128">
        <v>3</v>
      </c>
      <c r="AN185" s="129">
        <f t="shared" si="4"/>
        <v>129.32</v>
      </c>
      <c r="AO185" s="135">
        <f t="shared" si="5"/>
        <v>16.164999999999999</v>
      </c>
    </row>
    <row r="186" spans="1:41" x14ac:dyDescent="0.3">
      <c r="A186" s="78" t="s">
        <v>246</v>
      </c>
      <c r="B186" s="50" t="s">
        <v>42</v>
      </c>
      <c r="C186" s="50" t="s">
        <v>15</v>
      </c>
      <c r="D186" s="50">
        <v>10</v>
      </c>
      <c r="E186" s="160"/>
      <c r="F186" s="52" t="s">
        <v>340</v>
      </c>
      <c r="G186" s="68">
        <v>189</v>
      </c>
      <c r="H186" s="94">
        <v>4</v>
      </c>
      <c r="I186" s="68">
        <v>193</v>
      </c>
      <c r="J186" s="68">
        <v>300</v>
      </c>
      <c r="K186" s="94" t="s">
        <v>340</v>
      </c>
      <c r="L186" s="68">
        <v>300</v>
      </c>
      <c r="M186" s="68">
        <v>300</v>
      </c>
      <c r="N186" s="94" t="s">
        <v>340</v>
      </c>
      <c r="O186" s="68">
        <v>300</v>
      </c>
      <c r="P186" s="154">
        <v>0.02</v>
      </c>
      <c r="Q186" s="153">
        <v>15</v>
      </c>
      <c r="R186" s="153"/>
      <c r="S186" s="125">
        <v>0</v>
      </c>
      <c r="T186" s="68">
        <v>0</v>
      </c>
      <c r="U186" s="68">
        <v>0</v>
      </c>
      <c r="V186" s="68">
        <v>0</v>
      </c>
      <c r="W186" s="68">
        <v>0</v>
      </c>
      <c r="X186" s="68">
        <v>0</v>
      </c>
      <c r="Y186" s="68">
        <v>0</v>
      </c>
      <c r="Z186" s="125">
        <v>190</v>
      </c>
      <c r="AA186" s="68">
        <v>707</v>
      </c>
      <c r="AB186" s="68">
        <v>6</v>
      </c>
      <c r="AC186" s="68">
        <v>37</v>
      </c>
      <c r="AD186" s="68">
        <v>27</v>
      </c>
      <c r="AE186" s="68">
        <v>20</v>
      </c>
      <c r="AF186" s="68">
        <v>148</v>
      </c>
      <c r="AG186" s="68">
        <v>0</v>
      </c>
      <c r="AH186" s="68">
        <v>6</v>
      </c>
      <c r="AI186" s="125">
        <v>0</v>
      </c>
      <c r="AJ186" s="68">
        <v>0</v>
      </c>
      <c r="AK186" s="127">
        <v>0</v>
      </c>
      <c r="AL186" s="68">
        <v>0</v>
      </c>
      <c r="AM186" s="128">
        <v>0</v>
      </c>
      <c r="AN186" s="129">
        <f t="shared" si="4"/>
        <v>121.5</v>
      </c>
      <c r="AO186" s="135">
        <f t="shared" si="5"/>
        <v>8.1</v>
      </c>
    </row>
    <row r="187" spans="1:41" x14ac:dyDescent="0.3">
      <c r="A187" s="78" t="s">
        <v>241</v>
      </c>
      <c r="B187" s="50" t="s">
        <v>42</v>
      </c>
      <c r="C187" s="50" t="s">
        <v>24</v>
      </c>
      <c r="D187" s="50">
        <v>5</v>
      </c>
      <c r="E187" s="160"/>
      <c r="F187" s="52" t="s">
        <v>340</v>
      </c>
      <c r="G187" s="68">
        <v>191</v>
      </c>
      <c r="H187" s="94">
        <v>4</v>
      </c>
      <c r="I187" s="68">
        <v>195</v>
      </c>
      <c r="J187" s="68">
        <v>212</v>
      </c>
      <c r="K187" s="94">
        <v>-19</v>
      </c>
      <c r="L187" s="68">
        <v>193</v>
      </c>
      <c r="M187" s="68">
        <v>268</v>
      </c>
      <c r="N187" s="94">
        <v>-58</v>
      </c>
      <c r="O187" s="68">
        <v>210</v>
      </c>
      <c r="P187" s="154">
        <v>0.02</v>
      </c>
      <c r="Q187" s="153">
        <v>6</v>
      </c>
      <c r="R187" s="153"/>
      <c r="S187" s="125">
        <v>0</v>
      </c>
      <c r="T187" s="68">
        <v>0</v>
      </c>
      <c r="U187" s="68">
        <v>0</v>
      </c>
      <c r="V187" s="68">
        <v>0</v>
      </c>
      <c r="W187" s="68">
        <v>0</v>
      </c>
      <c r="X187" s="68">
        <v>0</v>
      </c>
      <c r="Y187" s="68">
        <v>0</v>
      </c>
      <c r="Z187" s="125">
        <v>94</v>
      </c>
      <c r="AA187" s="68">
        <v>340</v>
      </c>
      <c r="AB187" s="68">
        <v>2</v>
      </c>
      <c r="AC187" s="68">
        <v>16</v>
      </c>
      <c r="AD187" s="68">
        <v>5</v>
      </c>
      <c r="AE187" s="68">
        <v>4</v>
      </c>
      <c r="AF187" s="68">
        <v>20</v>
      </c>
      <c r="AG187" s="68">
        <v>0</v>
      </c>
      <c r="AH187" s="68">
        <v>0</v>
      </c>
      <c r="AI187" s="125">
        <v>0</v>
      </c>
      <c r="AJ187" s="68">
        <v>0</v>
      </c>
      <c r="AK187" s="127">
        <v>0</v>
      </c>
      <c r="AL187" s="68">
        <v>0</v>
      </c>
      <c r="AM187" s="128">
        <v>0</v>
      </c>
      <c r="AN187" s="129">
        <f t="shared" si="4"/>
        <v>48</v>
      </c>
      <c r="AO187" s="135">
        <f t="shared" si="5"/>
        <v>8</v>
      </c>
    </row>
    <row r="188" spans="1:41" x14ac:dyDescent="0.3">
      <c r="A188" s="78" t="s">
        <v>405</v>
      </c>
      <c r="B188" s="50" t="s">
        <v>42</v>
      </c>
      <c r="C188" s="50" t="s">
        <v>25</v>
      </c>
      <c r="D188" s="50">
        <v>4</v>
      </c>
      <c r="E188" s="160"/>
      <c r="F188" s="52" t="s">
        <v>340</v>
      </c>
      <c r="G188" s="68">
        <v>151</v>
      </c>
      <c r="H188" s="94">
        <v>-4</v>
      </c>
      <c r="I188" s="68">
        <v>147</v>
      </c>
      <c r="J188" s="68">
        <v>179</v>
      </c>
      <c r="K188" s="94">
        <v>2</v>
      </c>
      <c r="L188" s="68">
        <v>181</v>
      </c>
      <c r="M188" s="68">
        <v>182</v>
      </c>
      <c r="N188" s="94">
        <v>16</v>
      </c>
      <c r="O188" s="68">
        <v>198</v>
      </c>
      <c r="P188" s="154">
        <v>0.39</v>
      </c>
      <c r="Q188" s="153">
        <v>8</v>
      </c>
      <c r="R188" s="153"/>
      <c r="S188" s="125">
        <v>0</v>
      </c>
      <c r="T188" s="68">
        <v>0</v>
      </c>
      <c r="U188" s="68">
        <v>0</v>
      </c>
      <c r="V188" s="68">
        <v>0</v>
      </c>
      <c r="W188" s="68">
        <v>0</v>
      </c>
      <c r="X188" s="68">
        <v>0</v>
      </c>
      <c r="Y188" s="68">
        <v>0</v>
      </c>
      <c r="Z188" s="125">
        <v>89</v>
      </c>
      <c r="AA188" s="68">
        <v>412</v>
      </c>
      <c r="AB188" s="68">
        <v>5</v>
      </c>
      <c r="AC188" s="68">
        <v>26</v>
      </c>
      <c r="AD188" s="68">
        <v>3</v>
      </c>
      <c r="AE188" s="68">
        <v>1</v>
      </c>
      <c r="AF188" s="68">
        <v>7</v>
      </c>
      <c r="AG188" s="68">
        <v>0</v>
      </c>
      <c r="AH188" s="68">
        <v>0</v>
      </c>
      <c r="AI188" s="125">
        <v>0</v>
      </c>
      <c r="AJ188" s="68">
        <v>0</v>
      </c>
      <c r="AK188" s="127">
        <v>0</v>
      </c>
      <c r="AL188" s="68">
        <v>0</v>
      </c>
      <c r="AM188" s="128">
        <v>0</v>
      </c>
      <c r="AN188" s="129">
        <f t="shared" si="4"/>
        <v>71.900000000000006</v>
      </c>
      <c r="AO188" s="135">
        <f t="shared" si="5"/>
        <v>8.9875000000000007</v>
      </c>
    </row>
    <row r="189" spans="1:41" x14ac:dyDescent="0.3">
      <c r="A189" s="78" t="s">
        <v>308</v>
      </c>
      <c r="B189" s="50" t="s">
        <v>45</v>
      </c>
      <c r="C189" s="50" t="s">
        <v>26</v>
      </c>
      <c r="D189" s="50">
        <v>11</v>
      </c>
      <c r="E189" s="160"/>
      <c r="F189" s="52" t="s">
        <v>340</v>
      </c>
      <c r="G189" s="68">
        <v>195</v>
      </c>
      <c r="H189" s="94">
        <v>4</v>
      </c>
      <c r="I189" s="68">
        <v>199</v>
      </c>
      <c r="J189" s="68">
        <v>141</v>
      </c>
      <c r="K189" s="94">
        <v>1</v>
      </c>
      <c r="L189" s="68">
        <v>142</v>
      </c>
      <c r="M189" s="68">
        <v>115</v>
      </c>
      <c r="N189" s="94" t="s">
        <v>340</v>
      </c>
      <c r="O189" s="68">
        <v>115</v>
      </c>
      <c r="P189" s="154">
        <v>0.4</v>
      </c>
      <c r="Q189" s="153">
        <v>16</v>
      </c>
      <c r="R189" s="153"/>
      <c r="S189" s="125">
        <v>0</v>
      </c>
      <c r="T189" s="68">
        <v>0</v>
      </c>
      <c r="U189" s="68">
        <v>0</v>
      </c>
      <c r="V189" s="68">
        <v>0</v>
      </c>
      <c r="W189" s="68">
        <v>0</v>
      </c>
      <c r="X189" s="68">
        <v>0</v>
      </c>
      <c r="Y189" s="68">
        <v>0</v>
      </c>
      <c r="Z189" s="125">
        <v>0</v>
      </c>
      <c r="AA189" s="68">
        <v>0</v>
      </c>
      <c r="AB189" s="68">
        <v>0</v>
      </c>
      <c r="AC189" s="68">
        <v>0</v>
      </c>
      <c r="AD189" s="68">
        <v>91</v>
      </c>
      <c r="AE189" s="68">
        <v>66</v>
      </c>
      <c r="AF189" s="68">
        <v>761</v>
      </c>
      <c r="AG189" s="68">
        <v>3</v>
      </c>
      <c r="AH189" s="68">
        <v>42</v>
      </c>
      <c r="AI189" s="125">
        <v>0</v>
      </c>
      <c r="AJ189" s="68">
        <v>0</v>
      </c>
      <c r="AK189" s="127">
        <v>1</v>
      </c>
      <c r="AL189" s="68">
        <v>1</v>
      </c>
      <c r="AM189" s="128">
        <v>1</v>
      </c>
      <c r="AN189" s="129">
        <f t="shared" si="4"/>
        <v>94.1</v>
      </c>
      <c r="AO189" s="135">
        <f t="shared" si="5"/>
        <v>5.8812499999999996</v>
      </c>
    </row>
    <row r="190" spans="1:41" x14ac:dyDescent="0.3">
      <c r="A190" s="78" t="s">
        <v>406</v>
      </c>
      <c r="B190" s="50" t="s">
        <v>43</v>
      </c>
      <c r="C190" s="50" t="s">
        <v>14</v>
      </c>
      <c r="D190" s="50">
        <v>7</v>
      </c>
      <c r="E190" s="160"/>
      <c r="F190" s="52" t="s">
        <v>340</v>
      </c>
      <c r="G190" s="68">
        <v>197</v>
      </c>
      <c r="H190" s="94">
        <v>4</v>
      </c>
      <c r="I190" s="68">
        <v>201</v>
      </c>
      <c r="J190" s="68">
        <v>239</v>
      </c>
      <c r="K190" s="94">
        <v>-17</v>
      </c>
      <c r="L190" s="68">
        <v>222</v>
      </c>
      <c r="M190" s="68">
        <v>241</v>
      </c>
      <c r="N190" s="94">
        <v>-12</v>
      </c>
      <c r="O190" s="68">
        <v>229</v>
      </c>
      <c r="P190" s="154">
        <v>0.08</v>
      </c>
      <c r="Q190" s="153">
        <v>16</v>
      </c>
      <c r="R190" s="153"/>
      <c r="S190" s="125">
        <v>3</v>
      </c>
      <c r="T190" s="68">
        <v>0</v>
      </c>
      <c r="U190" s="68">
        <v>79</v>
      </c>
      <c r="V190" s="68">
        <v>1</v>
      </c>
      <c r="W190" s="68">
        <v>0</v>
      </c>
      <c r="X190" s="68">
        <v>1</v>
      </c>
      <c r="Y190" s="68">
        <v>3</v>
      </c>
      <c r="Z190" s="125">
        <v>7</v>
      </c>
      <c r="AA190" s="68">
        <v>51</v>
      </c>
      <c r="AB190" s="68">
        <v>0</v>
      </c>
      <c r="AC190" s="68">
        <v>2</v>
      </c>
      <c r="AD190" s="68">
        <v>98</v>
      </c>
      <c r="AE190" s="68">
        <v>56</v>
      </c>
      <c r="AF190" s="68">
        <v>790</v>
      </c>
      <c r="AG190" s="68">
        <v>5</v>
      </c>
      <c r="AH190" s="68">
        <v>37</v>
      </c>
      <c r="AI190" s="125">
        <v>0</v>
      </c>
      <c r="AJ190" s="68">
        <v>0</v>
      </c>
      <c r="AK190" s="127">
        <v>1</v>
      </c>
      <c r="AL190" s="68">
        <v>0</v>
      </c>
      <c r="AM190" s="128">
        <v>0</v>
      </c>
      <c r="AN190" s="129">
        <f t="shared" si="4"/>
        <v>123.26</v>
      </c>
      <c r="AO190" s="135">
        <f t="shared" si="5"/>
        <v>7.7037500000000003</v>
      </c>
    </row>
    <row r="191" spans="1:41" x14ac:dyDescent="0.3">
      <c r="A191" s="78" t="s">
        <v>255</v>
      </c>
      <c r="B191" s="50" t="s">
        <v>42</v>
      </c>
      <c r="C191" s="50" t="s">
        <v>30</v>
      </c>
      <c r="D191" s="50">
        <v>11</v>
      </c>
      <c r="E191" s="160"/>
      <c r="F191" s="52" t="s">
        <v>340</v>
      </c>
      <c r="G191" s="68">
        <v>200</v>
      </c>
      <c r="H191" s="94">
        <v>4</v>
      </c>
      <c r="I191" s="68">
        <v>204</v>
      </c>
      <c r="J191" s="68">
        <v>300</v>
      </c>
      <c r="K191" s="94" t="s">
        <v>340</v>
      </c>
      <c r="L191" s="68">
        <v>300</v>
      </c>
      <c r="M191" s="68">
        <v>300</v>
      </c>
      <c r="N191" s="94" t="s">
        <v>340</v>
      </c>
      <c r="O191" s="68">
        <v>300</v>
      </c>
      <c r="P191" s="154">
        <v>0.02</v>
      </c>
      <c r="Q191" s="153">
        <v>11</v>
      </c>
      <c r="R191" s="153"/>
      <c r="S191" s="125">
        <v>0</v>
      </c>
      <c r="T191" s="68">
        <v>0</v>
      </c>
      <c r="U191" s="68">
        <v>0</v>
      </c>
      <c r="V191" s="68">
        <v>0</v>
      </c>
      <c r="W191" s="68">
        <v>0</v>
      </c>
      <c r="X191" s="68">
        <v>0</v>
      </c>
      <c r="Y191" s="68">
        <v>0</v>
      </c>
      <c r="Z191" s="125">
        <v>45</v>
      </c>
      <c r="AA191" s="68">
        <v>222</v>
      </c>
      <c r="AB191" s="68">
        <v>2</v>
      </c>
      <c r="AC191" s="68">
        <v>13</v>
      </c>
      <c r="AD191" s="68">
        <v>55</v>
      </c>
      <c r="AE191" s="68">
        <v>45</v>
      </c>
      <c r="AF191" s="68">
        <v>378</v>
      </c>
      <c r="AG191" s="68">
        <v>1</v>
      </c>
      <c r="AH191" s="68">
        <v>19</v>
      </c>
      <c r="AI191" s="125">
        <v>0</v>
      </c>
      <c r="AJ191" s="68">
        <v>0</v>
      </c>
      <c r="AK191" s="127">
        <v>0</v>
      </c>
      <c r="AL191" s="68">
        <v>0</v>
      </c>
      <c r="AM191" s="128">
        <v>0</v>
      </c>
      <c r="AN191" s="129">
        <f t="shared" si="4"/>
        <v>78</v>
      </c>
      <c r="AO191" s="135">
        <f t="shared" si="5"/>
        <v>7.0909090909090908</v>
      </c>
    </row>
    <row r="192" spans="1:41" x14ac:dyDescent="0.3">
      <c r="A192" s="78" t="s">
        <v>338</v>
      </c>
      <c r="B192" s="50" t="s">
        <v>45</v>
      </c>
      <c r="C192" s="50" t="s">
        <v>47</v>
      </c>
      <c r="D192" s="50">
        <v>9</v>
      </c>
      <c r="E192" s="160"/>
      <c r="F192" s="52" t="s">
        <v>340</v>
      </c>
      <c r="G192" s="68">
        <v>201</v>
      </c>
      <c r="H192" s="94">
        <v>4</v>
      </c>
      <c r="I192" s="68">
        <v>205</v>
      </c>
      <c r="J192" s="68">
        <v>356</v>
      </c>
      <c r="K192" s="94">
        <v>-56</v>
      </c>
      <c r="L192" s="68">
        <v>300</v>
      </c>
      <c r="M192" s="68">
        <v>367</v>
      </c>
      <c r="N192" s="94">
        <v>-67</v>
      </c>
      <c r="O192" s="68">
        <v>300</v>
      </c>
      <c r="P192" s="154">
        <v>0.02</v>
      </c>
      <c r="Q192" s="153">
        <v>16</v>
      </c>
      <c r="R192" s="153"/>
      <c r="S192" s="125">
        <v>0</v>
      </c>
      <c r="T192" s="68">
        <v>0</v>
      </c>
      <c r="U192" s="68">
        <v>0</v>
      </c>
      <c r="V192" s="68">
        <v>0</v>
      </c>
      <c r="W192" s="68">
        <v>0</v>
      </c>
      <c r="X192" s="68">
        <v>0</v>
      </c>
      <c r="Y192" s="68">
        <v>0</v>
      </c>
      <c r="Z192" s="125">
        <v>1</v>
      </c>
      <c r="AA192" s="68">
        <v>-2</v>
      </c>
      <c r="AB192" s="68">
        <v>0</v>
      </c>
      <c r="AC192" s="68">
        <v>0</v>
      </c>
      <c r="AD192" s="68">
        <v>33</v>
      </c>
      <c r="AE192" s="68">
        <v>26</v>
      </c>
      <c r="AF192" s="68">
        <v>259</v>
      </c>
      <c r="AG192" s="68">
        <v>6</v>
      </c>
      <c r="AH192" s="68">
        <v>18</v>
      </c>
      <c r="AI192" s="125">
        <v>0</v>
      </c>
      <c r="AJ192" s="68">
        <v>0</v>
      </c>
      <c r="AK192" s="127">
        <v>0</v>
      </c>
      <c r="AL192" s="68">
        <v>0</v>
      </c>
      <c r="AM192" s="128">
        <v>0</v>
      </c>
      <c r="AN192" s="129">
        <f t="shared" si="4"/>
        <v>61.7</v>
      </c>
      <c r="AO192" s="135">
        <f t="shared" si="5"/>
        <v>3.8562500000000002</v>
      </c>
    </row>
    <row r="193" spans="1:41" x14ac:dyDescent="0.3">
      <c r="A193" s="78" t="s">
        <v>315</v>
      </c>
      <c r="B193" s="50" t="s">
        <v>44</v>
      </c>
      <c r="C193" s="50" t="s">
        <v>24</v>
      </c>
      <c r="D193" s="50">
        <v>5</v>
      </c>
      <c r="E193" s="160"/>
      <c r="F193" s="52" t="s">
        <v>340</v>
      </c>
      <c r="G193" s="68">
        <v>204</v>
      </c>
      <c r="H193" s="94">
        <v>4</v>
      </c>
      <c r="I193" s="68">
        <v>208</v>
      </c>
      <c r="J193" s="68">
        <v>205</v>
      </c>
      <c r="K193" s="94">
        <v>10</v>
      </c>
      <c r="L193" s="68">
        <v>215</v>
      </c>
      <c r="M193" s="68">
        <v>228</v>
      </c>
      <c r="N193" s="94">
        <v>-7</v>
      </c>
      <c r="O193" s="68">
        <v>221</v>
      </c>
      <c r="P193" s="154">
        <v>0.06</v>
      </c>
      <c r="Q193" s="153">
        <v>12</v>
      </c>
      <c r="R193" s="153"/>
      <c r="S193" s="125">
        <v>197</v>
      </c>
      <c r="T193" s="68">
        <v>115</v>
      </c>
      <c r="U193" s="68">
        <v>2483</v>
      </c>
      <c r="V193" s="68">
        <v>17</v>
      </c>
      <c r="W193" s="68">
        <v>8</v>
      </c>
      <c r="X193" s="68">
        <v>21</v>
      </c>
      <c r="Y193" s="68">
        <v>119</v>
      </c>
      <c r="Z193" s="125">
        <v>50</v>
      </c>
      <c r="AA193" s="68">
        <v>184</v>
      </c>
      <c r="AB193" s="68">
        <v>2</v>
      </c>
      <c r="AC193" s="68">
        <v>13</v>
      </c>
      <c r="AD193" s="68">
        <v>0</v>
      </c>
      <c r="AE193" s="68">
        <v>0</v>
      </c>
      <c r="AF193" s="68">
        <v>0</v>
      </c>
      <c r="AG193" s="68">
        <v>0</v>
      </c>
      <c r="AH193" s="68">
        <v>0</v>
      </c>
      <c r="AI193" s="125">
        <v>0</v>
      </c>
      <c r="AJ193" s="68">
        <v>0</v>
      </c>
      <c r="AK193" s="127">
        <v>0</v>
      </c>
      <c r="AL193" s="68">
        <v>5</v>
      </c>
      <c r="AM193" s="128">
        <v>1</v>
      </c>
      <c r="AN193" s="129">
        <f t="shared" si="4"/>
        <v>187.72</v>
      </c>
      <c r="AO193" s="135">
        <f t="shared" si="5"/>
        <v>15.643333333333333</v>
      </c>
    </row>
    <row r="194" spans="1:41" x14ac:dyDescent="0.3">
      <c r="A194" s="78" t="s">
        <v>314</v>
      </c>
      <c r="B194" s="50" t="s">
        <v>45</v>
      </c>
      <c r="C194" s="50" t="s">
        <v>29</v>
      </c>
      <c r="D194" s="50">
        <v>6</v>
      </c>
      <c r="E194" s="160"/>
      <c r="F194" s="52" t="s">
        <v>340</v>
      </c>
      <c r="G194" s="68">
        <v>206</v>
      </c>
      <c r="H194" s="94">
        <v>4</v>
      </c>
      <c r="I194" s="68">
        <v>210</v>
      </c>
      <c r="J194" s="68">
        <v>188</v>
      </c>
      <c r="K194" s="94">
        <v>-1</v>
      </c>
      <c r="L194" s="68">
        <v>187</v>
      </c>
      <c r="M194" s="68">
        <v>166</v>
      </c>
      <c r="N194" s="94" t="s">
        <v>340</v>
      </c>
      <c r="O194" s="68">
        <v>166</v>
      </c>
      <c r="P194" s="154">
        <v>7.0000000000000007E-2</v>
      </c>
      <c r="Q194" s="153">
        <v>16</v>
      </c>
      <c r="R194" s="153"/>
      <c r="S194" s="125">
        <v>0</v>
      </c>
      <c r="T194" s="68">
        <v>0</v>
      </c>
      <c r="U194" s="68">
        <v>0</v>
      </c>
      <c r="V194" s="68">
        <v>0</v>
      </c>
      <c r="W194" s="68">
        <v>0</v>
      </c>
      <c r="X194" s="68">
        <v>0</v>
      </c>
      <c r="Y194" s="68">
        <v>0</v>
      </c>
      <c r="Z194" s="125">
        <v>1</v>
      </c>
      <c r="AA194" s="68">
        <v>0</v>
      </c>
      <c r="AB194" s="68">
        <v>0</v>
      </c>
      <c r="AC194" s="68">
        <v>0</v>
      </c>
      <c r="AD194" s="68">
        <v>99</v>
      </c>
      <c r="AE194" s="68">
        <v>52</v>
      </c>
      <c r="AF194" s="68">
        <v>634</v>
      </c>
      <c r="AG194" s="68">
        <v>3</v>
      </c>
      <c r="AH194" s="68">
        <v>32</v>
      </c>
      <c r="AI194" s="125">
        <v>0</v>
      </c>
      <c r="AJ194" s="68">
        <v>0</v>
      </c>
      <c r="AK194" s="127">
        <v>0</v>
      </c>
      <c r="AL194" s="68">
        <v>0</v>
      </c>
      <c r="AM194" s="128">
        <v>0</v>
      </c>
      <c r="AN194" s="129">
        <f t="shared" si="4"/>
        <v>81.400000000000006</v>
      </c>
      <c r="AO194" s="135">
        <f t="shared" si="5"/>
        <v>5.0875000000000004</v>
      </c>
    </row>
    <row r="195" spans="1:41" x14ac:dyDescent="0.3">
      <c r="A195" s="78" t="s">
        <v>248</v>
      </c>
      <c r="B195" s="50" t="s">
        <v>43</v>
      </c>
      <c r="C195" s="50" t="s">
        <v>12</v>
      </c>
      <c r="D195" s="50">
        <v>4</v>
      </c>
      <c r="E195" s="160"/>
      <c r="F195" s="52" t="s">
        <v>340</v>
      </c>
      <c r="G195" s="68">
        <v>208</v>
      </c>
      <c r="H195" s="94">
        <v>4</v>
      </c>
      <c r="I195" s="68">
        <v>212</v>
      </c>
      <c r="J195" s="68">
        <v>210</v>
      </c>
      <c r="K195" s="94">
        <v>90</v>
      </c>
      <c r="L195" s="68">
        <v>300</v>
      </c>
      <c r="M195" s="68">
        <v>269</v>
      </c>
      <c r="N195" s="94">
        <v>-31</v>
      </c>
      <c r="O195" s="68">
        <v>238</v>
      </c>
      <c r="P195" s="154">
        <v>0.27</v>
      </c>
      <c r="Q195" s="153">
        <v>15</v>
      </c>
      <c r="R195" s="153"/>
      <c r="S195" s="125">
        <v>0</v>
      </c>
      <c r="T195" s="68">
        <v>0</v>
      </c>
      <c r="U195" s="68">
        <v>0</v>
      </c>
      <c r="V195" s="68">
        <v>0</v>
      </c>
      <c r="W195" s="68">
        <v>0</v>
      </c>
      <c r="X195" s="68">
        <v>0</v>
      </c>
      <c r="Y195" s="68">
        <v>0</v>
      </c>
      <c r="Z195" s="125">
        <v>0</v>
      </c>
      <c r="AA195" s="68">
        <v>0</v>
      </c>
      <c r="AB195" s="68">
        <v>0</v>
      </c>
      <c r="AC195" s="68">
        <v>0</v>
      </c>
      <c r="AD195" s="68">
        <v>116</v>
      </c>
      <c r="AE195" s="68">
        <v>64</v>
      </c>
      <c r="AF195" s="68">
        <v>779</v>
      </c>
      <c r="AG195" s="68">
        <v>2</v>
      </c>
      <c r="AH195" s="68">
        <v>40</v>
      </c>
      <c r="AI195" s="125">
        <v>0</v>
      </c>
      <c r="AJ195" s="68">
        <v>0</v>
      </c>
      <c r="AK195" s="127">
        <v>0</v>
      </c>
      <c r="AL195" s="68">
        <v>1</v>
      </c>
      <c r="AM195" s="128">
        <v>1</v>
      </c>
      <c r="AN195" s="129">
        <f t="shared" si="4"/>
        <v>87.9</v>
      </c>
      <c r="AO195" s="135">
        <f t="shared" si="5"/>
        <v>5.86</v>
      </c>
    </row>
    <row r="196" spans="1:41" x14ac:dyDescent="0.3">
      <c r="A196" s="78" t="s">
        <v>183</v>
      </c>
      <c r="B196" s="50" t="s">
        <v>42</v>
      </c>
      <c r="C196" s="50" t="s">
        <v>24</v>
      </c>
      <c r="D196" s="50">
        <v>9</v>
      </c>
      <c r="E196" s="160"/>
      <c r="F196" s="52" t="s">
        <v>340</v>
      </c>
      <c r="G196" s="68">
        <v>210</v>
      </c>
      <c r="H196" s="94">
        <v>4</v>
      </c>
      <c r="I196" s="68">
        <v>214</v>
      </c>
      <c r="J196" s="68">
        <v>231</v>
      </c>
      <c r="K196" s="94">
        <v>69</v>
      </c>
      <c r="L196" s="68">
        <v>300</v>
      </c>
      <c r="M196" s="68">
        <v>341</v>
      </c>
      <c r="N196" s="94">
        <v>-41</v>
      </c>
      <c r="O196" s="68">
        <v>300</v>
      </c>
      <c r="P196" s="154">
        <v>0.06</v>
      </c>
      <c r="Q196" s="153">
        <v>16</v>
      </c>
      <c r="R196" s="153"/>
      <c r="S196" s="125">
        <v>0</v>
      </c>
      <c r="T196" s="68">
        <v>0</v>
      </c>
      <c r="U196" s="68">
        <v>0</v>
      </c>
      <c r="V196" s="68">
        <v>0</v>
      </c>
      <c r="W196" s="68">
        <v>0</v>
      </c>
      <c r="X196" s="68">
        <v>0</v>
      </c>
      <c r="Y196" s="68">
        <v>0</v>
      </c>
      <c r="Z196" s="125">
        <v>155</v>
      </c>
      <c r="AA196" s="68">
        <v>663</v>
      </c>
      <c r="AB196" s="68">
        <v>1</v>
      </c>
      <c r="AC196" s="68">
        <v>21</v>
      </c>
      <c r="AD196" s="68">
        <v>35</v>
      </c>
      <c r="AE196" s="68">
        <v>24</v>
      </c>
      <c r="AF196" s="68">
        <v>151</v>
      </c>
      <c r="AG196" s="68">
        <v>1</v>
      </c>
      <c r="AH196" s="68">
        <v>9</v>
      </c>
      <c r="AI196" s="125">
        <v>0</v>
      </c>
      <c r="AJ196" s="68">
        <v>0</v>
      </c>
      <c r="AK196" s="127">
        <v>0</v>
      </c>
      <c r="AL196" s="68">
        <v>1</v>
      </c>
      <c r="AM196" s="128">
        <v>1</v>
      </c>
      <c r="AN196" s="129">
        <f t="shared" si="4"/>
        <v>91.399999999999991</v>
      </c>
      <c r="AO196" s="135">
        <f t="shared" si="5"/>
        <v>5.7124999999999995</v>
      </c>
    </row>
    <row r="197" spans="1:41" x14ac:dyDescent="0.3">
      <c r="A197" s="78" t="s">
        <v>194</v>
      </c>
      <c r="B197" s="50" t="s">
        <v>43</v>
      </c>
      <c r="C197" s="50" t="s">
        <v>36</v>
      </c>
      <c r="D197" s="50">
        <v>11</v>
      </c>
      <c r="E197" s="160"/>
      <c r="F197" s="52" t="s">
        <v>340</v>
      </c>
      <c r="G197" s="68">
        <v>213</v>
      </c>
      <c r="H197" s="94">
        <v>4</v>
      </c>
      <c r="I197" s="68">
        <v>217</v>
      </c>
      <c r="J197" s="68">
        <v>300</v>
      </c>
      <c r="K197" s="94" t="s">
        <v>340</v>
      </c>
      <c r="L197" s="68">
        <v>300</v>
      </c>
      <c r="M197" s="68">
        <v>300</v>
      </c>
      <c r="N197" s="94" t="s">
        <v>340</v>
      </c>
      <c r="O197" s="68">
        <v>300</v>
      </c>
      <c r="P197" s="154">
        <v>0.01</v>
      </c>
      <c r="Q197" s="153">
        <v>16</v>
      </c>
      <c r="R197" s="153"/>
      <c r="S197" s="125">
        <v>0</v>
      </c>
      <c r="T197" s="68">
        <v>0</v>
      </c>
      <c r="U197" s="68">
        <v>0</v>
      </c>
      <c r="V197" s="68">
        <v>0</v>
      </c>
      <c r="W197" s="68">
        <v>0</v>
      </c>
      <c r="X197" s="68">
        <v>0</v>
      </c>
      <c r="Y197" s="68">
        <v>0</v>
      </c>
      <c r="Z197" s="125">
        <v>0</v>
      </c>
      <c r="AA197" s="68">
        <v>0</v>
      </c>
      <c r="AB197" s="68">
        <v>0</v>
      </c>
      <c r="AC197" s="68">
        <v>0</v>
      </c>
      <c r="AD197" s="68">
        <v>111</v>
      </c>
      <c r="AE197" s="68">
        <v>73</v>
      </c>
      <c r="AF197" s="68">
        <v>666</v>
      </c>
      <c r="AG197" s="68">
        <v>6</v>
      </c>
      <c r="AH197" s="68">
        <v>40</v>
      </c>
      <c r="AI197" s="125">
        <v>0</v>
      </c>
      <c r="AJ197" s="68">
        <v>0</v>
      </c>
      <c r="AK197" s="127">
        <v>0</v>
      </c>
      <c r="AL197" s="68">
        <v>3</v>
      </c>
      <c r="AM197" s="128">
        <v>1</v>
      </c>
      <c r="AN197" s="129">
        <f t="shared" si="4"/>
        <v>100.6</v>
      </c>
      <c r="AO197" s="135">
        <f t="shared" si="5"/>
        <v>6.2874999999999996</v>
      </c>
    </row>
    <row r="198" spans="1:41" x14ac:dyDescent="0.3">
      <c r="A198" s="78" t="s">
        <v>321</v>
      </c>
      <c r="B198" s="50" t="s">
        <v>45</v>
      </c>
      <c r="C198" s="50" t="s">
        <v>16</v>
      </c>
      <c r="D198" s="50">
        <v>9</v>
      </c>
      <c r="E198" s="160" t="s">
        <v>449</v>
      </c>
      <c r="F198" s="52" t="s">
        <v>340</v>
      </c>
      <c r="G198" s="68">
        <v>214</v>
      </c>
      <c r="H198" s="94">
        <v>4</v>
      </c>
      <c r="I198" s="68">
        <v>218</v>
      </c>
      <c r="J198" s="68">
        <v>293</v>
      </c>
      <c r="K198" s="94">
        <v>7</v>
      </c>
      <c r="L198" s="68">
        <v>300</v>
      </c>
      <c r="M198" s="68">
        <v>304</v>
      </c>
      <c r="N198" s="94">
        <v>-4</v>
      </c>
      <c r="O198" s="68">
        <v>300</v>
      </c>
      <c r="P198" s="154">
        <v>0.02</v>
      </c>
      <c r="Q198" s="153">
        <v>15</v>
      </c>
      <c r="R198" s="153"/>
      <c r="S198" s="125">
        <v>0</v>
      </c>
      <c r="T198" s="68">
        <v>0</v>
      </c>
      <c r="U198" s="68">
        <v>0</v>
      </c>
      <c r="V198" s="68">
        <v>0</v>
      </c>
      <c r="W198" s="68">
        <v>0</v>
      </c>
      <c r="X198" s="68">
        <v>0</v>
      </c>
      <c r="Y198" s="68">
        <v>0</v>
      </c>
      <c r="Z198" s="125">
        <v>0</v>
      </c>
      <c r="AA198" s="68">
        <v>0</v>
      </c>
      <c r="AB198" s="68">
        <v>0</v>
      </c>
      <c r="AC198" s="68">
        <v>0</v>
      </c>
      <c r="AD198" s="68">
        <v>79</v>
      </c>
      <c r="AE198" s="68">
        <v>62</v>
      </c>
      <c r="AF198" s="68">
        <v>460</v>
      </c>
      <c r="AG198" s="68">
        <v>5</v>
      </c>
      <c r="AH198" s="68">
        <v>24</v>
      </c>
      <c r="AI198" s="125">
        <v>0</v>
      </c>
      <c r="AJ198" s="68">
        <v>0</v>
      </c>
      <c r="AK198" s="127">
        <v>0</v>
      </c>
      <c r="AL198" s="68">
        <v>3</v>
      </c>
      <c r="AM198" s="128">
        <v>0</v>
      </c>
      <c r="AN198" s="129">
        <f t="shared" ref="AN198:AN242" si="6">IFERROR($S198*$S$2+$T198*$T$2+IF($U$2=0,0,$U198/$U$2)+$V198*$V$2+$W198*$W$2+$X198*$X$2+$Z198*$Z$2+IF($AA$2=0,0,$AA198/$AA$2)+$AB$2*$AB198+$AE198*$AE$2+IF($AF$2=0,0,$AF198/$AF$2)+$AG198*$AG$2+IF($AI$2=0,0,$AI198/$AI$2)+$AJ198*$AJ$2+$AK198*$AK$2+$AL198*$AL$2+$AM198*$AM$2,0)</f>
        <v>76</v>
      </c>
      <c r="AO198" s="135">
        <f t="shared" ref="AO198:AO242" si="7">IFERROR($AN198/$Q198,"-")</f>
        <v>5.0666666666666664</v>
      </c>
    </row>
    <row r="199" spans="1:41" x14ac:dyDescent="0.3">
      <c r="A199" s="78" t="s">
        <v>407</v>
      </c>
      <c r="B199" s="50" t="s">
        <v>42</v>
      </c>
      <c r="C199" s="50" t="s">
        <v>23</v>
      </c>
      <c r="D199" s="50">
        <v>10</v>
      </c>
      <c r="E199" s="160"/>
      <c r="F199" s="52" t="s">
        <v>340</v>
      </c>
      <c r="G199" s="68">
        <v>218</v>
      </c>
      <c r="H199" s="94">
        <v>4</v>
      </c>
      <c r="I199" s="68">
        <v>222</v>
      </c>
      <c r="J199" s="68">
        <v>253</v>
      </c>
      <c r="K199" s="94">
        <v>47</v>
      </c>
      <c r="L199" s="68">
        <v>300</v>
      </c>
      <c r="M199" s="68">
        <v>324</v>
      </c>
      <c r="N199" s="94">
        <v>-24</v>
      </c>
      <c r="O199" s="68">
        <v>300</v>
      </c>
      <c r="P199" s="154">
        <v>0.05</v>
      </c>
      <c r="Q199" s="153">
        <v>14</v>
      </c>
      <c r="R199" s="153"/>
      <c r="S199" s="125">
        <v>0</v>
      </c>
      <c r="T199" s="68">
        <v>0</v>
      </c>
      <c r="U199" s="68">
        <v>0</v>
      </c>
      <c r="V199" s="68">
        <v>0</v>
      </c>
      <c r="W199" s="68">
        <v>0</v>
      </c>
      <c r="X199" s="68">
        <v>0</v>
      </c>
      <c r="Y199" s="68">
        <v>0</v>
      </c>
      <c r="Z199" s="125">
        <v>160</v>
      </c>
      <c r="AA199" s="68">
        <v>582</v>
      </c>
      <c r="AB199" s="68">
        <v>3</v>
      </c>
      <c r="AC199" s="68">
        <v>30</v>
      </c>
      <c r="AD199" s="68">
        <v>45</v>
      </c>
      <c r="AE199" s="68">
        <v>36</v>
      </c>
      <c r="AF199" s="68">
        <v>271</v>
      </c>
      <c r="AG199" s="68">
        <v>1</v>
      </c>
      <c r="AH199" s="68">
        <v>11</v>
      </c>
      <c r="AI199" s="125">
        <v>22</v>
      </c>
      <c r="AJ199" s="68">
        <v>0</v>
      </c>
      <c r="AK199" s="127">
        <v>0</v>
      </c>
      <c r="AL199" s="68">
        <v>0</v>
      </c>
      <c r="AM199" s="128">
        <v>0</v>
      </c>
      <c r="AN199" s="129">
        <f t="shared" si="6"/>
        <v>109.30000000000001</v>
      </c>
      <c r="AO199" s="135">
        <f t="shared" si="7"/>
        <v>7.8071428571428578</v>
      </c>
    </row>
    <row r="200" spans="1:41" x14ac:dyDescent="0.3">
      <c r="A200" s="78" t="s">
        <v>408</v>
      </c>
      <c r="B200" s="50" t="s">
        <v>44</v>
      </c>
      <c r="C200" s="50" t="s">
        <v>47</v>
      </c>
      <c r="D200" s="50">
        <v>6</v>
      </c>
      <c r="E200" s="160"/>
      <c r="F200" s="52" t="s">
        <v>340</v>
      </c>
      <c r="G200" s="68">
        <v>220</v>
      </c>
      <c r="H200" s="94">
        <v>4</v>
      </c>
      <c r="I200" s="68">
        <v>224</v>
      </c>
      <c r="J200" s="68">
        <v>300</v>
      </c>
      <c r="K200" s="94" t="s">
        <v>340</v>
      </c>
      <c r="L200" s="68">
        <v>300</v>
      </c>
      <c r="M200" s="68">
        <v>300</v>
      </c>
      <c r="N200" s="94" t="s">
        <v>340</v>
      </c>
      <c r="O200" s="68">
        <v>300</v>
      </c>
      <c r="P200" s="154">
        <v>0.01</v>
      </c>
      <c r="Q200" s="153">
        <v>6</v>
      </c>
      <c r="R200" s="153"/>
      <c r="S200" s="125">
        <v>117</v>
      </c>
      <c r="T200" s="68">
        <v>86</v>
      </c>
      <c r="U200" s="68">
        <v>1417</v>
      </c>
      <c r="V200" s="68">
        <v>10</v>
      </c>
      <c r="W200" s="68">
        <v>6</v>
      </c>
      <c r="X200" s="68">
        <v>16</v>
      </c>
      <c r="Y200" s="68">
        <v>64</v>
      </c>
      <c r="Z200" s="125">
        <v>10</v>
      </c>
      <c r="AA200" s="68">
        <v>49</v>
      </c>
      <c r="AB200" s="68">
        <v>0</v>
      </c>
      <c r="AC200" s="68">
        <v>3</v>
      </c>
      <c r="AD200" s="68">
        <v>0</v>
      </c>
      <c r="AE200" s="68">
        <v>0</v>
      </c>
      <c r="AF200" s="68">
        <v>0</v>
      </c>
      <c r="AG200" s="68">
        <v>0</v>
      </c>
      <c r="AH200" s="68">
        <v>0</v>
      </c>
      <c r="AI200" s="125">
        <v>0</v>
      </c>
      <c r="AJ200" s="68">
        <v>0</v>
      </c>
      <c r="AK200" s="127">
        <v>0</v>
      </c>
      <c r="AL200" s="68">
        <v>2</v>
      </c>
      <c r="AM200" s="128">
        <v>0</v>
      </c>
      <c r="AN200" s="129">
        <f t="shared" si="6"/>
        <v>95.580000000000013</v>
      </c>
      <c r="AO200" s="135">
        <f t="shared" si="7"/>
        <v>15.930000000000001</v>
      </c>
    </row>
    <row r="201" spans="1:41" x14ac:dyDescent="0.3">
      <c r="A201" s="78" t="s">
        <v>409</v>
      </c>
      <c r="B201" s="50" t="s">
        <v>44</v>
      </c>
      <c r="C201" s="50" t="s">
        <v>38</v>
      </c>
      <c r="D201" s="50">
        <v>8</v>
      </c>
      <c r="E201" s="160"/>
      <c r="F201" s="52" t="s">
        <v>340</v>
      </c>
      <c r="G201" s="68">
        <v>223</v>
      </c>
      <c r="H201" s="94">
        <v>4</v>
      </c>
      <c r="I201" s="68">
        <v>227</v>
      </c>
      <c r="J201" s="68">
        <v>392</v>
      </c>
      <c r="K201" s="94">
        <v>-92</v>
      </c>
      <c r="L201" s="68">
        <v>300</v>
      </c>
      <c r="M201" s="68">
        <v>236</v>
      </c>
      <c r="N201" s="94">
        <v>-11</v>
      </c>
      <c r="O201" s="68">
        <v>225</v>
      </c>
      <c r="P201" s="154">
        <v>0.01</v>
      </c>
      <c r="Q201" s="153">
        <v>5</v>
      </c>
      <c r="R201" s="153"/>
      <c r="S201" s="125">
        <v>76</v>
      </c>
      <c r="T201" s="68">
        <v>55</v>
      </c>
      <c r="U201" s="68">
        <v>838</v>
      </c>
      <c r="V201" s="68">
        <v>5</v>
      </c>
      <c r="W201" s="68">
        <v>3</v>
      </c>
      <c r="X201" s="68">
        <v>6</v>
      </c>
      <c r="Y201" s="68">
        <v>39</v>
      </c>
      <c r="Z201" s="125">
        <v>16</v>
      </c>
      <c r="AA201" s="68">
        <v>52</v>
      </c>
      <c r="AB201" s="68">
        <v>1</v>
      </c>
      <c r="AC201" s="68">
        <v>2</v>
      </c>
      <c r="AD201" s="68">
        <v>0</v>
      </c>
      <c r="AE201" s="68">
        <v>0</v>
      </c>
      <c r="AF201" s="68">
        <v>0</v>
      </c>
      <c r="AG201" s="68">
        <v>0</v>
      </c>
      <c r="AH201" s="68">
        <v>0</v>
      </c>
      <c r="AI201" s="125">
        <v>0</v>
      </c>
      <c r="AJ201" s="68">
        <v>0</v>
      </c>
      <c r="AK201" s="127">
        <v>0</v>
      </c>
      <c r="AL201" s="68">
        <v>1</v>
      </c>
      <c r="AM201" s="128">
        <v>0</v>
      </c>
      <c r="AN201" s="129">
        <f t="shared" si="6"/>
        <v>61.720000000000006</v>
      </c>
      <c r="AO201" s="135">
        <f t="shared" si="7"/>
        <v>12.344000000000001</v>
      </c>
    </row>
    <row r="202" spans="1:41" x14ac:dyDescent="0.3">
      <c r="A202" s="78" t="s">
        <v>305</v>
      </c>
      <c r="B202" s="50" t="s">
        <v>43</v>
      </c>
      <c r="C202" s="50" t="s">
        <v>38</v>
      </c>
      <c r="D202" s="50">
        <v>8</v>
      </c>
      <c r="E202" s="160"/>
      <c r="F202" s="52" t="s">
        <v>340</v>
      </c>
      <c r="G202" s="68">
        <v>224</v>
      </c>
      <c r="H202" s="94">
        <v>-40</v>
      </c>
      <c r="I202" s="68">
        <v>184</v>
      </c>
      <c r="J202" s="68">
        <v>228</v>
      </c>
      <c r="K202" s="94">
        <v>-10</v>
      </c>
      <c r="L202" s="68">
        <v>218</v>
      </c>
      <c r="M202" s="68">
        <v>270</v>
      </c>
      <c r="N202" s="94">
        <v>30</v>
      </c>
      <c r="O202" s="68">
        <v>300</v>
      </c>
      <c r="P202" s="154">
        <v>0.02</v>
      </c>
      <c r="Q202" s="153">
        <v>16</v>
      </c>
      <c r="R202" s="153"/>
      <c r="S202" s="125">
        <v>0</v>
      </c>
      <c r="T202" s="68">
        <v>0</v>
      </c>
      <c r="U202" s="68">
        <v>0</v>
      </c>
      <c r="V202" s="68">
        <v>0</v>
      </c>
      <c r="W202" s="68">
        <v>0</v>
      </c>
      <c r="X202" s="68">
        <v>0</v>
      </c>
      <c r="Y202" s="68">
        <v>0</v>
      </c>
      <c r="Z202" s="125">
        <v>0</v>
      </c>
      <c r="AA202" s="68">
        <v>0</v>
      </c>
      <c r="AB202" s="68">
        <v>0</v>
      </c>
      <c r="AC202" s="68">
        <v>0</v>
      </c>
      <c r="AD202" s="68">
        <v>104</v>
      </c>
      <c r="AE202" s="68">
        <v>65</v>
      </c>
      <c r="AF202" s="68">
        <v>699</v>
      </c>
      <c r="AG202" s="68">
        <v>5</v>
      </c>
      <c r="AH202" s="68">
        <v>35</v>
      </c>
      <c r="AI202" s="125">
        <v>11</v>
      </c>
      <c r="AJ202" s="68">
        <v>0</v>
      </c>
      <c r="AK202" s="127">
        <v>1</v>
      </c>
      <c r="AL202" s="68">
        <v>1</v>
      </c>
      <c r="AM202" s="128">
        <v>1</v>
      </c>
      <c r="AN202" s="129">
        <f t="shared" si="6"/>
        <v>99.9</v>
      </c>
      <c r="AO202" s="135">
        <f t="shared" si="7"/>
        <v>6.2437500000000004</v>
      </c>
    </row>
    <row r="203" spans="1:41" x14ac:dyDescent="0.3">
      <c r="A203" s="78" t="s">
        <v>318</v>
      </c>
      <c r="B203" s="50" t="s">
        <v>43</v>
      </c>
      <c r="C203" s="50" t="s">
        <v>18</v>
      </c>
      <c r="D203" s="50">
        <v>4</v>
      </c>
      <c r="E203" s="160"/>
      <c r="F203" s="52" t="s">
        <v>340</v>
      </c>
      <c r="G203" s="68">
        <v>226</v>
      </c>
      <c r="H203" s="94">
        <v>-43</v>
      </c>
      <c r="I203" s="68">
        <v>183</v>
      </c>
      <c r="J203" s="68">
        <v>251</v>
      </c>
      <c r="K203" s="94">
        <v>49</v>
      </c>
      <c r="L203" s="68">
        <v>300</v>
      </c>
      <c r="M203" s="68">
        <v>344</v>
      </c>
      <c r="N203" s="94">
        <v>-44</v>
      </c>
      <c r="O203" s="68">
        <v>300</v>
      </c>
      <c r="P203" s="154">
        <v>0.02</v>
      </c>
      <c r="Q203" s="153">
        <v>12</v>
      </c>
      <c r="R203" s="153"/>
      <c r="S203" s="125">
        <v>0</v>
      </c>
      <c r="T203" s="68">
        <v>0</v>
      </c>
      <c r="U203" s="68">
        <v>0</v>
      </c>
      <c r="V203" s="68">
        <v>0</v>
      </c>
      <c r="W203" s="68">
        <v>0</v>
      </c>
      <c r="X203" s="68">
        <v>0</v>
      </c>
      <c r="Y203" s="68">
        <v>0</v>
      </c>
      <c r="Z203" s="125">
        <v>0</v>
      </c>
      <c r="AA203" s="68">
        <v>0</v>
      </c>
      <c r="AB203" s="68">
        <v>0</v>
      </c>
      <c r="AC203" s="68">
        <v>0</v>
      </c>
      <c r="AD203" s="68">
        <v>74</v>
      </c>
      <c r="AE203" s="68">
        <v>51</v>
      </c>
      <c r="AF203" s="68">
        <v>556</v>
      </c>
      <c r="AG203" s="68">
        <v>2</v>
      </c>
      <c r="AH203" s="68">
        <v>28</v>
      </c>
      <c r="AI203" s="125">
        <v>0</v>
      </c>
      <c r="AJ203" s="68">
        <v>0</v>
      </c>
      <c r="AK203" s="127">
        <v>1</v>
      </c>
      <c r="AL203" s="68">
        <v>0</v>
      </c>
      <c r="AM203" s="128">
        <v>0</v>
      </c>
      <c r="AN203" s="129">
        <f t="shared" si="6"/>
        <v>69.599999999999994</v>
      </c>
      <c r="AO203" s="135">
        <f t="shared" si="7"/>
        <v>5.8</v>
      </c>
    </row>
    <row r="204" spans="1:41" x14ac:dyDescent="0.3">
      <c r="A204" s="78" t="s">
        <v>192</v>
      </c>
      <c r="B204" s="50" t="s">
        <v>42</v>
      </c>
      <c r="C204" s="50" t="s">
        <v>24</v>
      </c>
      <c r="D204" s="50">
        <v>5</v>
      </c>
      <c r="E204" s="160"/>
      <c r="F204" s="52" t="s">
        <v>340</v>
      </c>
      <c r="G204" s="68">
        <v>228</v>
      </c>
      <c r="H204" s="94">
        <v>2</v>
      </c>
      <c r="I204" s="68">
        <v>230</v>
      </c>
      <c r="J204" s="68">
        <v>297</v>
      </c>
      <c r="K204" s="94">
        <v>3</v>
      </c>
      <c r="L204" s="68">
        <v>300</v>
      </c>
      <c r="M204" s="68">
        <v>334</v>
      </c>
      <c r="N204" s="94">
        <v>-34</v>
      </c>
      <c r="O204" s="68">
        <v>300</v>
      </c>
      <c r="P204" s="154">
        <v>0.02</v>
      </c>
      <c r="Q204" s="153">
        <v>13</v>
      </c>
      <c r="R204" s="153"/>
      <c r="S204" s="125">
        <v>0</v>
      </c>
      <c r="T204" s="68">
        <v>0</v>
      </c>
      <c r="U204" s="68">
        <v>0</v>
      </c>
      <c r="V204" s="68">
        <v>0</v>
      </c>
      <c r="W204" s="68">
        <v>0</v>
      </c>
      <c r="X204" s="68">
        <v>0</v>
      </c>
      <c r="Y204" s="68">
        <v>0</v>
      </c>
      <c r="Z204" s="125">
        <v>76</v>
      </c>
      <c r="AA204" s="68">
        <v>293</v>
      </c>
      <c r="AB204" s="68">
        <v>1</v>
      </c>
      <c r="AC204" s="68">
        <v>13</v>
      </c>
      <c r="AD204" s="68">
        <v>23</v>
      </c>
      <c r="AE204" s="68">
        <v>18</v>
      </c>
      <c r="AF204" s="68">
        <v>152</v>
      </c>
      <c r="AG204" s="68">
        <v>0</v>
      </c>
      <c r="AH204" s="68">
        <v>9</v>
      </c>
      <c r="AI204" s="125">
        <v>0</v>
      </c>
      <c r="AJ204" s="68">
        <v>0</v>
      </c>
      <c r="AK204" s="127">
        <v>0</v>
      </c>
      <c r="AL204" s="68">
        <v>2</v>
      </c>
      <c r="AM204" s="128">
        <v>2</v>
      </c>
      <c r="AN204" s="129">
        <f t="shared" si="6"/>
        <v>46.5</v>
      </c>
      <c r="AO204" s="135">
        <f t="shared" si="7"/>
        <v>3.5769230769230771</v>
      </c>
    </row>
    <row r="205" spans="1:41" x14ac:dyDescent="0.3">
      <c r="A205" s="78" t="s">
        <v>410</v>
      </c>
      <c r="B205" s="50" t="s">
        <v>45</v>
      </c>
      <c r="C205" s="50" t="s">
        <v>10</v>
      </c>
      <c r="D205" s="50">
        <v>6</v>
      </c>
      <c r="E205" s="160"/>
      <c r="F205" s="52" t="s">
        <v>340</v>
      </c>
      <c r="G205" s="68">
        <v>229</v>
      </c>
      <c r="H205" s="94">
        <v>2</v>
      </c>
      <c r="I205" s="68">
        <v>231</v>
      </c>
      <c r="J205" s="68">
        <v>224</v>
      </c>
      <c r="K205" s="94">
        <v>-26</v>
      </c>
      <c r="L205" s="68">
        <v>198</v>
      </c>
      <c r="M205" s="68">
        <v>183</v>
      </c>
      <c r="N205" s="94">
        <v>-9</v>
      </c>
      <c r="O205" s="68">
        <v>174</v>
      </c>
      <c r="P205" s="154">
        <v>0.05</v>
      </c>
      <c r="Q205" s="153">
        <v>16</v>
      </c>
      <c r="R205" s="153"/>
      <c r="S205" s="125">
        <v>0</v>
      </c>
      <c r="T205" s="68">
        <v>0</v>
      </c>
      <c r="U205" s="68">
        <v>0</v>
      </c>
      <c r="V205" s="68">
        <v>0</v>
      </c>
      <c r="W205" s="68">
        <v>0</v>
      </c>
      <c r="X205" s="68">
        <v>0</v>
      </c>
      <c r="Y205" s="68">
        <v>0</v>
      </c>
      <c r="Z205" s="125">
        <v>0</v>
      </c>
      <c r="AA205" s="68">
        <v>0</v>
      </c>
      <c r="AB205" s="68">
        <v>0</v>
      </c>
      <c r="AC205" s="68">
        <v>0</v>
      </c>
      <c r="AD205" s="68">
        <v>99</v>
      </c>
      <c r="AE205" s="68">
        <v>58</v>
      </c>
      <c r="AF205" s="68">
        <v>534</v>
      </c>
      <c r="AG205" s="68">
        <v>4</v>
      </c>
      <c r="AH205" s="68">
        <v>29</v>
      </c>
      <c r="AI205" s="125">
        <v>0</v>
      </c>
      <c r="AJ205" s="68">
        <v>0</v>
      </c>
      <c r="AK205" s="127">
        <v>0</v>
      </c>
      <c r="AL205" s="68">
        <v>3</v>
      </c>
      <c r="AM205" s="128">
        <v>1</v>
      </c>
      <c r="AN205" s="129">
        <f t="shared" si="6"/>
        <v>75.400000000000006</v>
      </c>
      <c r="AO205" s="135">
        <f t="shared" si="7"/>
        <v>4.7125000000000004</v>
      </c>
    </row>
    <row r="206" spans="1:41" x14ac:dyDescent="0.3">
      <c r="A206" s="78" t="s">
        <v>411</v>
      </c>
      <c r="B206" s="50" t="s">
        <v>44</v>
      </c>
      <c r="C206" s="50" t="s">
        <v>35</v>
      </c>
      <c r="D206" s="50">
        <v>8</v>
      </c>
      <c r="E206" s="160"/>
      <c r="F206" s="52" t="s">
        <v>340</v>
      </c>
      <c r="G206" s="68">
        <v>231</v>
      </c>
      <c r="H206" s="94">
        <v>2</v>
      </c>
      <c r="I206" s="68">
        <v>233</v>
      </c>
      <c r="J206" s="68">
        <v>399</v>
      </c>
      <c r="K206" s="94">
        <v>-99</v>
      </c>
      <c r="L206" s="68">
        <v>300</v>
      </c>
      <c r="M206" s="68">
        <v>234</v>
      </c>
      <c r="N206" s="94">
        <v>-10</v>
      </c>
      <c r="O206" s="68">
        <v>224</v>
      </c>
      <c r="P206" s="154">
        <v>0.02</v>
      </c>
      <c r="Q206" s="153">
        <v>9</v>
      </c>
      <c r="R206" s="153"/>
      <c r="S206" s="125">
        <v>198</v>
      </c>
      <c r="T206" s="68">
        <v>111</v>
      </c>
      <c r="U206" s="68">
        <v>2418</v>
      </c>
      <c r="V206" s="68">
        <v>14</v>
      </c>
      <c r="W206" s="68">
        <v>11</v>
      </c>
      <c r="X206" s="68">
        <v>23</v>
      </c>
      <c r="Y206" s="68">
        <v>117</v>
      </c>
      <c r="Z206" s="125">
        <v>34</v>
      </c>
      <c r="AA206" s="68">
        <v>87</v>
      </c>
      <c r="AB206" s="68">
        <v>1</v>
      </c>
      <c r="AC206" s="68">
        <v>5</v>
      </c>
      <c r="AD206" s="68">
        <v>0</v>
      </c>
      <c r="AE206" s="68">
        <v>0</v>
      </c>
      <c r="AF206" s="68">
        <v>0</v>
      </c>
      <c r="AG206" s="68">
        <v>0</v>
      </c>
      <c r="AH206" s="68">
        <v>0</v>
      </c>
      <c r="AI206" s="125">
        <v>0</v>
      </c>
      <c r="AJ206" s="68">
        <v>0</v>
      </c>
      <c r="AK206" s="127">
        <v>0</v>
      </c>
      <c r="AL206" s="68">
        <v>7</v>
      </c>
      <c r="AM206" s="128">
        <v>3</v>
      </c>
      <c r="AN206" s="129">
        <f t="shared" si="6"/>
        <v>150.41999999999999</v>
      </c>
      <c r="AO206" s="135">
        <f t="shared" si="7"/>
        <v>16.713333333333331</v>
      </c>
    </row>
    <row r="207" spans="1:41" x14ac:dyDescent="0.3">
      <c r="A207" s="78" t="s">
        <v>234</v>
      </c>
      <c r="B207" s="50" t="s">
        <v>42</v>
      </c>
      <c r="C207" s="50" t="s">
        <v>26</v>
      </c>
      <c r="D207" s="50">
        <v>11</v>
      </c>
      <c r="E207" s="160"/>
      <c r="F207" s="52" t="s">
        <v>340</v>
      </c>
      <c r="G207" s="68">
        <v>232</v>
      </c>
      <c r="H207" s="94">
        <v>2</v>
      </c>
      <c r="I207" s="68">
        <v>234</v>
      </c>
      <c r="J207" s="68">
        <v>300</v>
      </c>
      <c r="K207" s="94" t="s">
        <v>340</v>
      </c>
      <c r="L207" s="68">
        <v>300</v>
      </c>
      <c r="M207" s="68">
        <v>300</v>
      </c>
      <c r="N207" s="94" t="s">
        <v>340</v>
      </c>
      <c r="O207" s="68">
        <v>300</v>
      </c>
      <c r="P207" s="154">
        <v>0.01</v>
      </c>
      <c r="Q207" s="153">
        <v>11</v>
      </c>
      <c r="R207" s="153"/>
      <c r="S207" s="125">
        <v>0</v>
      </c>
      <c r="T207" s="68">
        <v>0</v>
      </c>
      <c r="U207" s="68">
        <v>0</v>
      </c>
      <c r="V207" s="68">
        <v>0</v>
      </c>
      <c r="W207" s="68">
        <v>0</v>
      </c>
      <c r="X207" s="68">
        <v>0</v>
      </c>
      <c r="Y207" s="68">
        <v>0</v>
      </c>
      <c r="Z207" s="125">
        <v>119</v>
      </c>
      <c r="AA207" s="68">
        <v>371</v>
      </c>
      <c r="AB207" s="68">
        <v>4</v>
      </c>
      <c r="AC207" s="68">
        <v>18</v>
      </c>
      <c r="AD207" s="68">
        <v>12</v>
      </c>
      <c r="AE207" s="68">
        <v>9</v>
      </c>
      <c r="AF207" s="68">
        <v>60</v>
      </c>
      <c r="AG207" s="68">
        <v>0</v>
      </c>
      <c r="AH207" s="68">
        <v>3</v>
      </c>
      <c r="AI207" s="125">
        <v>0</v>
      </c>
      <c r="AJ207" s="68">
        <v>0</v>
      </c>
      <c r="AK207" s="127">
        <v>0</v>
      </c>
      <c r="AL207" s="68">
        <v>0</v>
      </c>
      <c r="AM207" s="128">
        <v>0</v>
      </c>
      <c r="AN207" s="129">
        <f t="shared" si="6"/>
        <v>67.099999999999994</v>
      </c>
      <c r="AO207" s="135">
        <f t="shared" si="7"/>
        <v>6.1</v>
      </c>
    </row>
    <row r="208" spans="1:41" x14ac:dyDescent="0.3">
      <c r="A208" s="78" t="s">
        <v>262</v>
      </c>
      <c r="B208" s="50" t="s">
        <v>42</v>
      </c>
      <c r="C208" s="50" t="s">
        <v>46</v>
      </c>
      <c r="D208" s="50">
        <v>11</v>
      </c>
      <c r="E208" s="160"/>
      <c r="F208" s="52" t="s">
        <v>340</v>
      </c>
      <c r="G208" s="68">
        <v>234</v>
      </c>
      <c r="H208" s="94">
        <v>2</v>
      </c>
      <c r="I208" s="68">
        <v>236</v>
      </c>
      <c r="J208" s="68">
        <v>183</v>
      </c>
      <c r="K208" s="94">
        <v>-16</v>
      </c>
      <c r="L208" s="68">
        <v>167</v>
      </c>
      <c r="M208" s="68">
        <v>165</v>
      </c>
      <c r="N208" s="94">
        <v>-4</v>
      </c>
      <c r="O208" s="68">
        <v>161</v>
      </c>
      <c r="P208" s="154">
        <v>0.05</v>
      </c>
      <c r="Q208" s="153">
        <v>14</v>
      </c>
      <c r="R208" s="153"/>
      <c r="S208" s="125">
        <v>0</v>
      </c>
      <c r="T208" s="68">
        <v>0</v>
      </c>
      <c r="U208" s="68">
        <v>0</v>
      </c>
      <c r="V208" s="68">
        <v>0</v>
      </c>
      <c r="W208" s="68">
        <v>0</v>
      </c>
      <c r="X208" s="68">
        <v>0</v>
      </c>
      <c r="Y208" s="68">
        <v>0</v>
      </c>
      <c r="Z208" s="125">
        <v>171</v>
      </c>
      <c r="AA208" s="68">
        <v>673</v>
      </c>
      <c r="AB208" s="68">
        <v>4</v>
      </c>
      <c r="AC208" s="68">
        <v>30</v>
      </c>
      <c r="AD208" s="68">
        <v>13</v>
      </c>
      <c r="AE208" s="68">
        <v>11</v>
      </c>
      <c r="AF208" s="68">
        <v>64</v>
      </c>
      <c r="AG208" s="68">
        <v>1</v>
      </c>
      <c r="AH208" s="68">
        <v>3</v>
      </c>
      <c r="AI208" s="125">
        <v>0</v>
      </c>
      <c r="AJ208" s="68">
        <v>0</v>
      </c>
      <c r="AK208" s="127">
        <v>0</v>
      </c>
      <c r="AL208" s="68">
        <v>2</v>
      </c>
      <c r="AM208" s="128">
        <v>1</v>
      </c>
      <c r="AN208" s="129">
        <f t="shared" si="6"/>
        <v>101.7</v>
      </c>
      <c r="AO208" s="135">
        <f t="shared" si="7"/>
        <v>7.2642857142857142</v>
      </c>
    </row>
    <row r="209" spans="1:41" x14ac:dyDescent="0.3">
      <c r="A209" s="78" t="s">
        <v>313</v>
      </c>
      <c r="B209" s="50" t="s">
        <v>45</v>
      </c>
      <c r="C209" s="50" t="s">
        <v>20</v>
      </c>
      <c r="D209" s="50">
        <v>8</v>
      </c>
      <c r="E209" s="160"/>
      <c r="F209" s="52" t="s">
        <v>340</v>
      </c>
      <c r="G209" s="68">
        <v>236</v>
      </c>
      <c r="H209" s="94">
        <v>2</v>
      </c>
      <c r="I209" s="68">
        <v>238</v>
      </c>
      <c r="J209" s="68">
        <v>296</v>
      </c>
      <c r="K209" s="94">
        <v>4</v>
      </c>
      <c r="L209" s="68">
        <v>300</v>
      </c>
      <c r="M209" s="68">
        <v>317</v>
      </c>
      <c r="N209" s="94">
        <v>-17</v>
      </c>
      <c r="O209" s="68">
        <v>300</v>
      </c>
      <c r="P209" s="154">
        <v>0.01</v>
      </c>
      <c r="Q209" s="153">
        <v>8</v>
      </c>
      <c r="R209" s="153"/>
      <c r="S209" s="125">
        <v>0</v>
      </c>
      <c r="T209" s="68">
        <v>0</v>
      </c>
      <c r="U209" s="68">
        <v>0</v>
      </c>
      <c r="V209" s="68">
        <v>0</v>
      </c>
      <c r="W209" s="68">
        <v>0</v>
      </c>
      <c r="X209" s="68">
        <v>0</v>
      </c>
      <c r="Y209" s="68">
        <v>0</v>
      </c>
      <c r="Z209" s="125">
        <v>0</v>
      </c>
      <c r="AA209" s="68">
        <v>0</v>
      </c>
      <c r="AB209" s="68">
        <v>0</v>
      </c>
      <c r="AC209" s="68">
        <v>0</v>
      </c>
      <c r="AD209" s="68">
        <v>31</v>
      </c>
      <c r="AE209" s="68">
        <v>18</v>
      </c>
      <c r="AF209" s="68">
        <v>206</v>
      </c>
      <c r="AG209" s="68">
        <v>2</v>
      </c>
      <c r="AH209" s="68">
        <v>10</v>
      </c>
      <c r="AI209" s="125">
        <v>0</v>
      </c>
      <c r="AJ209" s="68">
        <v>0</v>
      </c>
      <c r="AK209" s="127">
        <v>0</v>
      </c>
      <c r="AL209" s="68">
        <v>0</v>
      </c>
      <c r="AM209" s="128">
        <v>0</v>
      </c>
      <c r="AN209" s="129">
        <f t="shared" si="6"/>
        <v>32.6</v>
      </c>
      <c r="AO209" s="135">
        <f t="shared" si="7"/>
        <v>4.0750000000000002</v>
      </c>
    </row>
    <row r="210" spans="1:41" x14ac:dyDescent="0.3">
      <c r="A210" s="78" t="s">
        <v>319</v>
      </c>
      <c r="B210" s="50" t="s">
        <v>45</v>
      </c>
      <c r="C210" s="50" t="s">
        <v>25</v>
      </c>
      <c r="D210" s="50">
        <v>4</v>
      </c>
      <c r="E210" s="160"/>
      <c r="F210" s="52" t="s">
        <v>340</v>
      </c>
      <c r="G210" s="68">
        <v>237</v>
      </c>
      <c r="H210" s="94">
        <v>2</v>
      </c>
      <c r="I210" s="68">
        <v>239</v>
      </c>
      <c r="J210" s="68">
        <v>302</v>
      </c>
      <c r="K210" s="94">
        <v>-2</v>
      </c>
      <c r="L210" s="68">
        <v>300</v>
      </c>
      <c r="M210" s="68">
        <v>321</v>
      </c>
      <c r="N210" s="94">
        <v>-21</v>
      </c>
      <c r="O210" s="68">
        <v>300</v>
      </c>
      <c r="P210" s="154">
        <v>0.03</v>
      </c>
      <c r="Q210" s="153">
        <v>16</v>
      </c>
      <c r="R210" s="153"/>
      <c r="S210" s="125">
        <v>0</v>
      </c>
      <c r="T210" s="68">
        <v>0</v>
      </c>
      <c r="U210" s="68">
        <v>0</v>
      </c>
      <c r="V210" s="68">
        <v>0</v>
      </c>
      <c r="W210" s="68">
        <v>0</v>
      </c>
      <c r="X210" s="68">
        <v>0</v>
      </c>
      <c r="Y210" s="68">
        <v>0</v>
      </c>
      <c r="Z210" s="125">
        <v>0</v>
      </c>
      <c r="AA210" s="68">
        <v>0</v>
      </c>
      <c r="AB210" s="68">
        <v>0</v>
      </c>
      <c r="AC210" s="68">
        <v>0</v>
      </c>
      <c r="AD210" s="68">
        <v>70</v>
      </c>
      <c r="AE210" s="68">
        <v>47</v>
      </c>
      <c r="AF210" s="68">
        <v>497</v>
      </c>
      <c r="AG210" s="68">
        <v>3</v>
      </c>
      <c r="AH210" s="68">
        <v>28</v>
      </c>
      <c r="AI210" s="125">
        <v>0</v>
      </c>
      <c r="AJ210" s="68">
        <v>0</v>
      </c>
      <c r="AK210" s="127">
        <v>0</v>
      </c>
      <c r="AL210" s="68">
        <v>0</v>
      </c>
      <c r="AM210" s="128">
        <v>0</v>
      </c>
      <c r="AN210" s="129">
        <f t="shared" si="6"/>
        <v>67.7</v>
      </c>
      <c r="AO210" s="135">
        <f t="shared" si="7"/>
        <v>4.2312500000000002</v>
      </c>
    </row>
    <row r="211" spans="1:41" x14ac:dyDescent="0.3">
      <c r="A211" s="78" t="s">
        <v>256</v>
      </c>
      <c r="B211" s="50" t="s">
        <v>42</v>
      </c>
      <c r="C211" s="50" t="s">
        <v>10</v>
      </c>
      <c r="D211" s="50">
        <v>6</v>
      </c>
      <c r="E211" s="160"/>
      <c r="F211" s="52" t="s">
        <v>340</v>
      </c>
      <c r="G211" s="68">
        <v>239</v>
      </c>
      <c r="H211" s="94">
        <v>2</v>
      </c>
      <c r="I211" s="68">
        <v>241</v>
      </c>
      <c r="J211" s="68">
        <v>300</v>
      </c>
      <c r="K211" s="94" t="s">
        <v>340</v>
      </c>
      <c r="L211" s="68">
        <v>300</v>
      </c>
      <c r="M211" s="68">
        <v>300</v>
      </c>
      <c r="N211" s="94" t="s">
        <v>340</v>
      </c>
      <c r="O211" s="68">
        <v>300</v>
      </c>
      <c r="P211" s="154">
        <v>0.01</v>
      </c>
      <c r="Q211" s="153">
        <v>15</v>
      </c>
      <c r="R211" s="153"/>
      <c r="S211" s="125">
        <v>0</v>
      </c>
      <c r="T211" s="68">
        <v>0</v>
      </c>
      <c r="U211" s="68">
        <v>0</v>
      </c>
      <c r="V211" s="68">
        <v>0</v>
      </c>
      <c r="W211" s="68">
        <v>0</v>
      </c>
      <c r="X211" s="68">
        <v>0</v>
      </c>
      <c r="Y211" s="68">
        <v>0</v>
      </c>
      <c r="Z211" s="125">
        <v>159</v>
      </c>
      <c r="AA211" s="68">
        <v>519</v>
      </c>
      <c r="AB211" s="68">
        <v>3</v>
      </c>
      <c r="AC211" s="68">
        <v>25</v>
      </c>
      <c r="AD211" s="68">
        <v>34</v>
      </c>
      <c r="AE211" s="68">
        <v>27</v>
      </c>
      <c r="AF211" s="68">
        <v>229</v>
      </c>
      <c r="AG211" s="68">
        <v>0</v>
      </c>
      <c r="AH211" s="68">
        <v>9</v>
      </c>
      <c r="AI211" s="125">
        <v>0</v>
      </c>
      <c r="AJ211" s="68">
        <v>0</v>
      </c>
      <c r="AK211" s="127">
        <v>0</v>
      </c>
      <c r="AL211" s="68">
        <v>2</v>
      </c>
      <c r="AM211" s="128">
        <v>1</v>
      </c>
      <c r="AN211" s="129">
        <f t="shared" si="6"/>
        <v>90.800000000000011</v>
      </c>
      <c r="AO211" s="135">
        <f t="shared" si="7"/>
        <v>6.0533333333333337</v>
      </c>
    </row>
    <row r="212" spans="1:41" x14ac:dyDescent="0.3">
      <c r="A212" s="78" t="s">
        <v>344</v>
      </c>
      <c r="B212" s="50" t="s">
        <v>43</v>
      </c>
      <c r="C212" s="50" t="s">
        <v>10</v>
      </c>
      <c r="D212" s="50">
        <v>6</v>
      </c>
      <c r="E212" s="160" t="s">
        <v>450</v>
      </c>
      <c r="F212" s="52" t="s">
        <v>340</v>
      </c>
      <c r="G212" s="68">
        <v>241</v>
      </c>
      <c r="H212" s="94">
        <v>2</v>
      </c>
      <c r="I212" s="68">
        <v>243</v>
      </c>
      <c r="J212" s="68">
        <v>362</v>
      </c>
      <c r="K212" s="94">
        <v>-62</v>
      </c>
      <c r="L212" s="68">
        <v>300</v>
      </c>
      <c r="M212" s="68">
        <v>328</v>
      </c>
      <c r="N212" s="94">
        <v>-28</v>
      </c>
      <c r="O212" s="68">
        <v>300</v>
      </c>
      <c r="P212" s="154">
        <v>0</v>
      </c>
      <c r="Q212" s="153">
        <v>16</v>
      </c>
      <c r="R212" s="153"/>
      <c r="S212" s="125">
        <v>0</v>
      </c>
      <c r="T212" s="68">
        <v>0</v>
      </c>
      <c r="U212" s="68">
        <v>0</v>
      </c>
      <c r="V212" s="68">
        <v>0</v>
      </c>
      <c r="W212" s="68">
        <v>0</v>
      </c>
      <c r="X212" s="68">
        <v>0</v>
      </c>
      <c r="Y212" s="68">
        <v>0</v>
      </c>
      <c r="Z212" s="125">
        <v>0</v>
      </c>
      <c r="AA212" s="68">
        <v>0</v>
      </c>
      <c r="AB212" s="68">
        <v>0</v>
      </c>
      <c r="AC212" s="68">
        <v>0</v>
      </c>
      <c r="AD212" s="68">
        <v>99</v>
      </c>
      <c r="AE212" s="68">
        <v>47</v>
      </c>
      <c r="AF212" s="68">
        <v>693</v>
      </c>
      <c r="AG212" s="68">
        <v>4</v>
      </c>
      <c r="AH212" s="68">
        <v>32</v>
      </c>
      <c r="AI212" s="125">
        <v>0</v>
      </c>
      <c r="AJ212" s="68">
        <v>0</v>
      </c>
      <c r="AK212" s="127">
        <v>0</v>
      </c>
      <c r="AL212" s="68">
        <v>0</v>
      </c>
      <c r="AM212" s="128">
        <v>0</v>
      </c>
      <c r="AN212" s="129">
        <f t="shared" si="6"/>
        <v>93.3</v>
      </c>
      <c r="AO212" s="135">
        <f t="shared" si="7"/>
        <v>5.8312499999999998</v>
      </c>
    </row>
    <row r="213" spans="1:41" x14ac:dyDescent="0.3">
      <c r="A213" s="78" t="s">
        <v>348</v>
      </c>
      <c r="B213" s="50" t="s">
        <v>43</v>
      </c>
      <c r="C213" s="50" t="s">
        <v>46</v>
      </c>
      <c r="D213" s="50">
        <v>11</v>
      </c>
      <c r="E213" s="160"/>
      <c r="F213" s="52" t="s">
        <v>340</v>
      </c>
      <c r="G213" s="68">
        <v>178</v>
      </c>
      <c r="H213" s="94">
        <v>-3</v>
      </c>
      <c r="I213" s="68">
        <v>175</v>
      </c>
      <c r="J213" s="68">
        <v>200</v>
      </c>
      <c r="K213" s="94">
        <v>-1</v>
      </c>
      <c r="L213" s="68">
        <v>199</v>
      </c>
      <c r="M213" s="68">
        <v>243</v>
      </c>
      <c r="N213" s="94">
        <v>-34</v>
      </c>
      <c r="O213" s="68">
        <v>209</v>
      </c>
      <c r="P213" s="154">
        <v>0.03</v>
      </c>
      <c r="Q213" s="153">
        <v>15</v>
      </c>
      <c r="R213" s="153"/>
      <c r="S213" s="125">
        <v>0</v>
      </c>
      <c r="T213" s="68">
        <v>0</v>
      </c>
      <c r="U213" s="68">
        <v>0</v>
      </c>
      <c r="V213" s="68">
        <v>0</v>
      </c>
      <c r="W213" s="68">
        <v>0</v>
      </c>
      <c r="X213" s="68">
        <v>0</v>
      </c>
      <c r="Y213" s="68">
        <v>0</v>
      </c>
      <c r="Z213" s="125">
        <v>3</v>
      </c>
      <c r="AA213" s="68">
        <v>15</v>
      </c>
      <c r="AB213" s="68">
        <v>0</v>
      </c>
      <c r="AC213" s="68">
        <v>0</v>
      </c>
      <c r="AD213" s="68">
        <v>112</v>
      </c>
      <c r="AE213" s="68">
        <v>63</v>
      </c>
      <c r="AF213" s="68">
        <v>824</v>
      </c>
      <c r="AG213" s="68">
        <v>2</v>
      </c>
      <c r="AH213" s="68">
        <v>44</v>
      </c>
      <c r="AI213" s="125">
        <v>0</v>
      </c>
      <c r="AJ213" s="68">
        <v>0</v>
      </c>
      <c r="AK213" s="127">
        <v>0</v>
      </c>
      <c r="AL213" s="68">
        <v>0</v>
      </c>
      <c r="AM213" s="128">
        <v>0</v>
      </c>
      <c r="AN213" s="129">
        <f t="shared" si="6"/>
        <v>95.9</v>
      </c>
      <c r="AO213" s="135">
        <f t="shared" si="7"/>
        <v>6.3933333333333335</v>
      </c>
    </row>
    <row r="214" spans="1:41" x14ac:dyDescent="0.3">
      <c r="A214" s="78" t="s">
        <v>412</v>
      </c>
      <c r="B214" s="50" t="s">
        <v>44</v>
      </c>
      <c r="C214" s="50" t="s">
        <v>40</v>
      </c>
      <c r="D214" s="50">
        <v>8</v>
      </c>
      <c r="E214" s="160"/>
      <c r="F214" s="52" t="s">
        <v>340</v>
      </c>
      <c r="G214" s="68">
        <v>246</v>
      </c>
      <c r="H214" s="94">
        <v>2</v>
      </c>
      <c r="I214" s="68">
        <v>248</v>
      </c>
      <c r="J214" s="68">
        <v>221</v>
      </c>
      <c r="K214" s="94">
        <v>79</v>
      </c>
      <c r="L214" s="68">
        <v>300</v>
      </c>
      <c r="M214" s="68">
        <v>227</v>
      </c>
      <c r="N214" s="94">
        <v>73</v>
      </c>
      <c r="O214" s="68">
        <v>300</v>
      </c>
      <c r="P214" s="154">
        <v>0.06</v>
      </c>
      <c r="Q214" s="153">
        <v>6</v>
      </c>
      <c r="R214" s="153"/>
      <c r="S214" s="125">
        <v>126</v>
      </c>
      <c r="T214" s="68">
        <v>78</v>
      </c>
      <c r="U214" s="68">
        <v>1710</v>
      </c>
      <c r="V214" s="68">
        <v>10</v>
      </c>
      <c r="W214" s="68">
        <v>9</v>
      </c>
      <c r="X214" s="68">
        <v>8</v>
      </c>
      <c r="Y214" s="68">
        <v>75</v>
      </c>
      <c r="Z214" s="125">
        <v>7</v>
      </c>
      <c r="AA214" s="68">
        <v>20</v>
      </c>
      <c r="AB214" s="68">
        <v>0</v>
      </c>
      <c r="AC214" s="68">
        <v>3</v>
      </c>
      <c r="AD214" s="68">
        <v>0</v>
      </c>
      <c r="AE214" s="68">
        <v>0</v>
      </c>
      <c r="AF214" s="68">
        <v>0</v>
      </c>
      <c r="AG214" s="68">
        <v>0</v>
      </c>
      <c r="AH214" s="68">
        <v>0</v>
      </c>
      <c r="AI214" s="125">
        <v>0</v>
      </c>
      <c r="AJ214" s="68">
        <v>0</v>
      </c>
      <c r="AK214" s="127">
        <v>0</v>
      </c>
      <c r="AL214" s="68">
        <v>2</v>
      </c>
      <c r="AM214" s="128">
        <v>2</v>
      </c>
      <c r="AN214" s="129">
        <f t="shared" si="6"/>
        <v>97.4</v>
      </c>
      <c r="AO214" s="135">
        <f t="shared" si="7"/>
        <v>16.233333333333334</v>
      </c>
    </row>
    <row r="215" spans="1:41" x14ac:dyDescent="0.3">
      <c r="A215" s="78" t="s">
        <v>302</v>
      </c>
      <c r="B215" s="50" t="s">
        <v>43</v>
      </c>
      <c r="C215" s="50" t="s">
        <v>18</v>
      </c>
      <c r="D215" s="50">
        <v>4</v>
      </c>
      <c r="E215" s="160"/>
      <c r="F215" s="52" t="s">
        <v>340</v>
      </c>
      <c r="G215" s="68">
        <v>250</v>
      </c>
      <c r="H215" s="94">
        <v>2</v>
      </c>
      <c r="I215" s="68">
        <v>252</v>
      </c>
      <c r="J215" s="68">
        <v>216</v>
      </c>
      <c r="K215" s="94">
        <v>10</v>
      </c>
      <c r="L215" s="68">
        <v>226</v>
      </c>
      <c r="M215" s="68">
        <v>251</v>
      </c>
      <c r="N215" s="94">
        <v>-16</v>
      </c>
      <c r="O215" s="68">
        <v>235</v>
      </c>
      <c r="P215" s="154">
        <v>0.01</v>
      </c>
      <c r="Q215" s="153">
        <v>12</v>
      </c>
      <c r="R215" s="153"/>
      <c r="S215" s="125">
        <v>0</v>
      </c>
      <c r="T215" s="68">
        <v>0</v>
      </c>
      <c r="U215" s="68">
        <v>0</v>
      </c>
      <c r="V215" s="68">
        <v>0</v>
      </c>
      <c r="W215" s="68">
        <v>0</v>
      </c>
      <c r="X215" s="68">
        <v>0</v>
      </c>
      <c r="Y215" s="68">
        <v>0</v>
      </c>
      <c r="Z215" s="125">
        <v>0</v>
      </c>
      <c r="AA215" s="68">
        <v>0</v>
      </c>
      <c r="AB215" s="68">
        <v>0</v>
      </c>
      <c r="AC215" s="68">
        <v>0</v>
      </c>
      <c r="AD215" s="68">
        <v>67</v>
      </c>
      <c r="AE215" s="68">
        <v>28</v>
      </c>
      <c r="AF215" s="68">
        <v>498</v>
      </c>
      <c r="AG215" s="68">
        <v>3</v>
      </c>
      <c r="AH215" s="68">
        <v>20</v>
      </c>
      <c r="AI215" s="125">
        <v>0</v>
      </c>
      <c r="AJ215" s="68">
        <v>0</v>
      </c>
      <c r="AK215" s="127">
        <v>0</v>
      </c>
      <c r="AL215" s="68">
        <v>0</v>
      </c>
      <c r="AM215" s="128">
        <v>0</v>
      </c>
      <c r="AN215" s="129">
        <f t="shared" si="6"/>
        <v>67.8</v>
      </c>
      <c r="AO215" s="135">
        <f t="shared" si="7"/>
        <v>5.6499999999999995</v>
      </c>
    </row>
    <row r="216" spans="1:41" x14ac:dyDescent="0.3">
      <c r="A216" s="78" t="s">
        <v>215</v>
      </c>
      <c r="B216" s="50" t="s">
        <v>43</v>
      </c>
      <c r="C216" s="50" t="s">
        <v>11</v>
      </c>
      <c r="D216" s="50">
        <v>7</v>
      </c>
      <c r="E216" s="160"/>
      <c r="F216" s="52" t="s">
        <v>340</v>
      </c>
      <c r="G216" s="68">
        <v>251</v>
      </c>
      <c r="H216" s="94">
        <v>2</v>
      </c>
      <c r="I216" s="68">
        <v>253</v>
      </c>
      <c r="J216" s="68">
        <v>300</v>
      </c>
      <c r="K216" s="94" t="s">
        <v>340</v>
      </c>
      <c r="L216" s="68">
        <v>300</v>
      </c>
      <c r="M216" s="68">
        <v>300</v>
      </c>
      <c r="N216" s="94" t="s">
        <v>340</v>
      </c>
      <c r="O216" s="68">
        <v>300</v>
      </c>
      <c r="P216" s="154">
        <v>7.0000000000000007E-2</v>
      </c>
      <c r="Q216" s="153">
        <v>14</v>
      </c>
      <c r="R216" s="153"/>
      <c r="S216" s="125">
        <v>0</v>
      </c>
      <c r="T216" s="68">
        <v>0</v>
      </c>
      <c r="U216" s="68">
        <v>0</v>
      </c>
      <c r="V216" s="68">
        <v>0</v>
      </c>
      <c r="W216" s="68">
        <v>0</v>
      </c>
      <c r="X216" s="68">
        <v>0</v>
      </c>
      <c r="Y216" s="68">
        <v>0</v>
      </c>
      <c r="Z216" s="125">
        <v>0</v>
      </c>
      <c r="AA216" s="68">
        <v>0</v>
      </c>
      <c r="AB216" s="68">
        <v>0</v>
      </c>
      <c r="AC216" s="68">
        <v>0</v>
      </c>
      <c r="AD216" s="68">
        <v>64</v>
      </c>
      <c r="AE216" s="68">
        <v>49</v>
      </c>
      <c r="AF216" s="68">
        <v>464</v>
      </c>
      <c r="AG216" s="68">
        <v>2</v>
      </c>
      <c r="AH216" s="68">
        <v>24</v>
      </c>
      <c r="AI216" s="125">
        <v>74</v>
      </c>
      <c r="AJ216" s="68">
        <v>0</v>
      </c>
      <c r="AK216" s="127">
        <v>0</v>
      </c>
      <c r="AL216" s="68">
        <v>0</v>
      </c>
      <c r="AM216" s="128">
        <v>0</v>
      </c>
      <c r="AN216" s="129">
        <f t="shared" si="6"/>
        <v>58.4</v>
      </c>
      <c r="AO216" s="135">
        <f t="shared" si="7"/>
        <v>4.1714285714285717</v>
      </c>
    </row>
    <row r="217" spans="1:41" x14ac:dyDescent="0.3">
      <c r="A217" s="78" t="s">
        <v>266</v>
      </c>
      <c r="B217" s="50" t="s">
        <v>43</v>
      </c>
      <c r="C217" s="50" t="s">
        <v>35</v>
      </c>
      <c r="D217" s="50">
        <v>8</v>
      </c>
      <c r="E217" s="160"/>
      <c r="F217" s="52" t="s">
        <v>340</v>
      </c>
      <c r="G217" s="68">
        <v>253</v>
      </c>
      <c r="H217" s="94">
        <v>2</v>
      </c>
      <c r="I217" s="68">
        <v>255</v>
      </c>
      <c r="J217" s="68">
        <v>291</v>
      </c>
      <c r="K217" s="94">
        <v>9</v>
      </c>
      <c r="L217" s="68">
        <v>300</v>
      </c>
      <c r="M217" s="68">
        <v>350</v>
      </c>
      <c r="N217" s="94">
        <v>-50</v>
      </c>
      <c r="O217" s="68">
        <v>300</v>
      </c>
      <c r="P217" s="154">
        <v>0.02</v>
      </c>
      <c r="Q217" s="153">
        <v>16</v>
      </c>
      <c r="R217" s="153"/>
      <c r="S217" s="125">
        <v>0</v>
      </c>
      <c r="T217" s="68">
        <v>0</v>
      </c>
      <c r="U217" s="68">
        <v>0</v>
      </c>
      <c r="V217" s="68">
        <v>0</v>
      </c>
      <c r="W217" s="68">
        <v>0</v>
      </c>
      <c r="X217" s="68">
        <v>0</v>
      </c>
      <c r="Y217" s="68">
        <v>0</v>
      </c>
      <c r="Z217" s="125">
        <v>0</v>
      </c>
      <c r="AA217" s="68">
        <v>0</v>
      </c>
      <c r="AB217" s="68">
        <v>0</v>
      </c>
      <c r="AC217" s="68">
        <v>0</v>
      </c>
      <c r="AD217" s="68">
        <v>94</v>
      </c>
      <c r="AE217" s="68">
        <v>55</v>
      </c>
      <c r="AF217" s="68">
        <v>577</v>
      </c>
      <c r="AG217" s="68">
        <v>3</v>
      </c>
      <c r="AH217" s="68">
        <v>25</v>
      </c>
      <c r="AI217" s="125">
        <v>0</v>
      </c>
      <c r="AJ217" s="68">
        <v>0</v>
      </c>
      <c r="AK217" s="127">
        <v>0</v>
      </c>
      <c r="AL217" s="68">
        <v>1</v>
      </c>
      <c r="AM217" s="128">
        <v>1</v>
      </c>
      <c r="AN217" s="129">
        <f t="shared" si="6"/>
        <v>73.7</v>
      </c>
      <c r="AO217" s="135">
        <f t="shared" si="7"/>
        <v>4.6062500000000002</v>
      </c>
    </row>
    <row r="218" spans="1:41" x14ac:dyDescent="0.3">
      <c r="A218" s="78" t="s">
        <v>413</v>
      </c>
      <c r="B218" s="50" t="s">
        <v>45</v>
      </c>
      <c r="C218" s="50" t="s">
        <v>39</v>
      </c>
      <c r="D218" s="50">
        <v>9</v>
      </c>
      <c r="E218" s="160"/>
      <c r="F218" s="52" t="s">
        <v>340</v>
      </c>
      <c r="G218" s="68">
        <v>256</v>
      </c>
      <c r="H218" s="94">
        <v>2</v>
      </c>
      <c r="I218" s="68">
        <v>258</v>
      </c>
      <c r="J218" s="68">
        <v>334</v>
      </c>
      <c r="K218" s="94">
        <v>-34</v>
      </c>
      <c r="L218" s="68">
        <v>300</v>
      </c>
      <c r="M218" s="68">
        <v>340</v>
      </c>
      <c r="N218" s="94">
        <v>-40</v>
      </c>
      <c r="O218" s="68">
        <v>300</v>
      </c>
      <c r="P218" s="154">
        <v>0.01</v>
      </c>
      <c r="Q218" s="153">
        <v>15</v>
      </c>
      <c r="R218" s="153"/>
      <c r="S218" s="125">
        <v>0</v>
      </c>
      <c r="T218" s="68">
        <v>0</v>
      </c>
      <c r="U218" s="68">
        <v>0</v>
      </c>
      <c r="V218" s="68">
        <v>0</v>
      </c>
      <c r="W218" s="68">
        <v>0</v>
      </c>
      <c r="X218" s="68">
        <v>0</v>
      </c>
      <c r="Y218" s="68">
        <v>0</v>
      </c>
      <c r="Z218" s="125">
        <v>0</v>
      </c>
      <c r="AA218" s="68">
        <v>0</v>
      </c>
      <c r="AB218" s="68">
        <v>0</v>
      </c>
      <c r="AC218" s="68">
        <v>0</v>
      </c>
      <c r="AD218" s="68">
        <v>40</v>
      </c>
      <c r="AE218" s="68">
        <v>22</v>
      </c>
      <c r="AF218" s="68">
        <v>362</v>
      </c>
      <c r="AG218" s="68">
        <v>3</v>
      </c>
      <c r="AH218" s="68">
        <v>14</v>
      </c>
      <c r="AI218" s="125">
        <v>37</v>
      </c>
      <c r="AJ218" s="68">
        <v>0</v>
      </c>
      <c r="AK218" s="127">
        <v>0</v>
      </c>
      <c r="AL218" s="68">
        <v>0</v>
      </c>
      <c r="AM218" s="128">
        <v>0</v>
      </c>
      <c r="AN218" s="129">
        <f t="shared" si="6"/>
        <v>54.2</v>
      </c>
      <c r="AO218" s="135">
        <f t="shared" si="7"/>
        <v>3.6133333333333337</v>
      </c>
    </row>
    <row r="219" spans="1:41" x14ac:dyDescent="0.3">
      <c r="A219" s="78" t="s">
        <v>414</v>
      </c>
      <c r="B219" s="50" t="s">
        <v>42</v>
      </c>
      <c r="C219" s="50" t="s">
        <v>16</v>
      </c>
      <c r="D219" s="50">
        <v>9</v>
      </c>
      <c r="E219" s="160" t="s">
        <v>451</v>
      </c>
      <c r="F219" s="52" t="s">
        <v>340</v>
      </c>
      <c r="G219" s="68">
        <v>258</v>
      </c>
      <c r="H219" s="94">
        <v>2</v>
      </c>
      <c r="I219" s="68">
        <v>260</v>
      </c>
      <c r="J219" s="68">
        <v>447</v>
      </c>
      <c r="K219" s="94">
        <v>-147</v>
      </c>
      <c r="L219" s="68">
        <v>300</v>
      </c>
      <c r="M219" s="68">
        <v>417</v>
      </c>
      <c r="N219" s="94">
        <v>-117</v>
      </c>
      <c r="O219" s="68">
        <v>300</v>
      </c>
      <c r="P219" s="154">
        <v>0</v>
      </c>
      <c r="Q219" s="153">
        <v>5</v>
      </c>
      <c r="R219" s="153"/>
      <c r="S219" s="125">
        <v>0</v>
      </c>
      <c r="T219" s="68">
        <v>0</v>
      </c>
      <c r="U219" s="68">
        <v>0</v>
      </c>
      <c r="V219" s="68">
        <v>0</v>
      </c>
      <c r="W219" s="68">
        <v>0</v>
      </c>
      <c r="X219" s="68">
        <v>0</v>
      </c>
      <c r="Y219" s="68">
        <v>0</v>
      </c>
      <c r="Z219" s="125">
        <v>53</v>
      </c>
      <c r="AA219" s="68">
        <v>246</v>
      </c>
      <c r="AB219" s="68">
        <v>0</v>
      </c>
      <c r="AC219" s="68">
        <v>11</v>
      </c>
      <c r="AD219" s="68">
        <v>6</v>
      </c>
      <c r="AE219" s="68">
        <v>2</v>
      </c>
      <c r="AF219" s="68">
        <v>11</v>
      </c>
      <c r="AG219" s="68">
        <v>0</v>
      </c>
      <c r="AH219" s="68">
        <v>0</v>
      </c>
      <c r="AI219" s="125">
        <v>0</v>
      </c>
      <c r="AJ219" s="68">
        <v>0</v>
      </c>
      <c r="AK219" s="127">
        <v>0</v>
      </c>
      <c r="AL219" s="68">
        <v>1</v>
      </c>
      <c r="AM219" s="128">
        <v>0</v>
      </c>
      <c r="AN219" s="129">
        <f t="shared" si="6"/>
        <v>25.700000000000003</v>
      </c>
      <c r="AO219" s="135">
        <f t="shared" si="7"/>
        <v>5.1400000000000006</v>
      </c>
    </row>
    <row r="220" spans="1:41" x14ac:dyDescent="0.3">
      <c r="A220" s="78" t="s">
        <v>316</v>
      </c>
      <c r="B220" s="50" t="s">
        <v>43</v>
      </c>
      <c r="C220" s="50" t="s">
        <v>22</v>
      </c>
      <c r="D220" s="50">
        <v>9</v>
      </c>
      <c r="E220" s="160"/>
      <c r="F220" s="52" t="s">
        <v>340</v>
      </c>
      <c r="G220" s="68">
        <v>259</v>
      </c>
      <c r="H220" s="94">
        <v>2</v>
      </c>
      <c r="I220" s="68">
        <v>261</v>
      </c>
      <c r="J220" s="68">
        <v>262</v>
      </c>
      <c r="K220" s="94">
        <v>38</v>
      </c>
      <c r="L220" s="68">
        <v>300</v>
      </c>
      <c r="M220" s="68">
        <v>335</v>
      </c>
      <c r="N220" s="94">
        <v>-35</v>
      </c>
      <c r="O220" s="68">
        <v>300</v>
      </c>
      <c r="P220" s="154">
        <v>0.02</v>
      </c>
      <c r="Q220" s="153">
        <v>16</v>
      </c>
      <c r="R220" s="153"/>
      <c r="S220" s="125">
        <v>0</v>
      </c>
      <c r="T220" s="68">
        <v>0</v>
      </c>
      <c r="U220" s="68">
        <v>0</v>
      </c>
      <c r="V220" s="68">
        <v>0</v>
      </c>
      <c r="W220" s="68">
        <v>0</v>
      </c>
      <c r="X220" s="68">
        <v>0</v>
      </c>
      <c r="Y220" s="68">
        <v>0</v>
      </c>
      <c r="Z220" s="125">
        <v>0</v>
      </c>
      <c r="AA220" s="68">
        <v>0</v>
      </c>
      <c r="AB220" s="68">
        <v>0</v>
      </c>
      <c r="AC220" s="68">
        <v>0</v>
      </c>
      <c r="AD220" s="68">
        <v>72</v>
      </c>
      <c r="AE220" s="68">
        <v>40</v>
      </c>
      <c r="AF220" s="68">
        <v>647</v>
      </c>
      <c r="AG220" s="68">
        <v>2</v>
      </c>
      <c r="AH220" s="68">
        <v>26</v>
      </c>
      <c r="AI220" s="125">
        <v>0</v>
      </c>
      <c r="AJ220" s="68">
        <v>0</v>
      </c>
      <c r="AK220" s="127">
        <v>0</v>
      </c>
      <c r="AL220" s="68">
        <v>0</v>
      </c>
      <c r="AM220" s="128">
        <v>0</v>
      </c>
      <c r="AN220" s="129">
        <f t="shared" si="6"/>
        <v>76.7</v>
      </c>
      <c r="AO220" s="135">
        <f t="shared" si="7"/>
        <v>4.7937500000000002</v>
      </c>
    </row>
    <row r="221" spans="1:41" x14ac:dyDescent="0.3">
      <c r="A221" s="78" t="s">
        <v>301</v>
      </c>
      <c r="B221" s="50" t="s">
        <v>42</v>
      </c>
      <c r="C221" s="50" t="s">
        <v>15</v>
      </c>
      <c r="D221" s="50">
        <v>10</v>
      </c>
      <c r="E221" s="160"/>
      <c r="F221" s="52" t="s">
        <v>340</v>
      </c>
      <c r="G221" s="68">
        <v>261</v>
      </c>
      <c r="H221" s="94">
        <v>2</v>
      </c>
      <c r="I221" s="68">
        <v>263</v>
      </c>
      <c r="J221" s="68">
        <v>247</v>
      </c>
      <c r="K221" s="94">
        <v>53</v>
      </c>
      <c r="L221" s="68">
        <v>300</v>
      </c>
      <c r="M221" s="68">
        <v>307</v>
      </c>
      <c r="N221" s="94">
        <v>-7</v>
      </c>
      <c r="O221" s="68">
        <v>300</v>
      </c>
      <c r="P221" s="154">
        <v>0</v>
      </c>
      <c r="Q221" s="153">
        <v>10</v>
      </c>
      <c r="R221" s="153"/>
      <c r="S221" s="125">
        <v>0</v>
      </c>
      <c r="T221" s="68">
        <v>0</v>
      </c>
      <c r="U221" s="68">
        <v>0</v>
      </c>
      <c r="V221" s="68">
        <v>0</v>
      </c>
      <c r="W221" s="68">
        <v>0</v>
      </c>
      <c r="X221" s="68">
        <v>0</v>
      </c>
      <c r="Y221" s="68">
        <v>0</v>
      </c>
      <c r="Z221" s="125">
        <v>23</v>
      </c>
      <c r="AA221" s="68">
        <v>144</v>
      </c>
      <c r="AB221" s="68">
        <v>2</v>
      </c>
      <c r="AC221" s="68">
        <v>6</v>
      </c>
      <c r="AD221" s="68">
        <v>15</v>
      </c>
      <c r="AE221" s="68">
        <v>13</v>
      </c>
      <c r="AF221" s="68">
        <v>222</v>
      </c>
      <c r="AG221" s="68">
        <v>3</v>
      </c>
      <c r="AH221" s="68">
        <v>5</v>
      </c>
      <c r="AI221" s="125">
        <v>0</v>
      </c>
      <c r="AJ221" s="68">
        <v>0</v>
      </c>
      <c r="AK221" s="127">
        <v>0</v>
      </c>
      <c r="AL221" s="68">
        <v>1</v>
      </c>
      <c r="AM221" s="128">
        <v>1</v>
      </c>
      <c r="AN221" s="129">
        <f t="shared" si="6"/>
        <v>64.599999999999994</v>
      </c>
      <c r="AO221" s="135">
        <f t="shared" si="7"/>
        <v>6.4599999999999991</v>
      </c>
    </row>
    <row r="222" spans="1:41" x14ac:dyDescent="0.3">
      <c r="A222" s="78" t="s">
        <v>317</v>
      </c>
      <c r="B222" s="50" t="s">
        <v>43</v>
      </c>
      <c r="C222" s="50" t="s">
        <v>27</v>
      </c>
      <c r="D222" s="50">
        <v>5</v>
      </c>
      <c r="E222" s="160"/>
      <c r="F222" s="52" t="s">
        <v>340</v>
      </c>
      <c r="G222" s="68">
        <v>262</v>
      </c>
      <c r="H222" s="94">
        <v>2</v>
      </c>
      <c r="I222" s="68">
        <v>264</v>
      </c>
      <c r="J222" s="68">
        <v>226</v>
      </c>
      <c r="K222" s="94">
        <v>-17</v>
      </c>
      <c r="L222" s="68">
        <v>209</v>
      </c>
      <c r="M222" s="68">
        <v>208</v>
      </c>
      <c r="N222" s="94">
        <v>-3</v>
      </c>
      <c r="O222" s="68">
        <v>205</v>
      </c>
      <c r="P222" s="154">
        <v>0.01</v>
      </c>
      <c r="Q222" s="153">
        <v>15</v>
      </c>
      <c r="R222" s="153"/>
      <c r="S222" s="125">
        <v>0</v>
      </c>
      <c r="T222" s="68">
        <v>0</v>
      </c>
      <c r="U222" s="68">
        <v>0</v>
      </c>
      <c r="V222" s="68">
        <v>0</v>
      </c>
      <c r="W222" s="68">
        <v>0</v>
      </c>
      <c r="X222" s="68">
        <v>0</v>
      </c>
      <c r="Y222" s="68">
        <v>0</v>
      </c>
      <c r="Z222" s="125">
        <v>0</v>
      </c>
      <c r="AA222" s="68">
        <v>0</v>
      </c>
      <c r="AB222" s="68">
        <v>0</v>
      </c>
      <c r="AC222" s="68">
        <v>0</v>
      </c>
      <c r="AD222" s="68">
        <v>78</v>
      </c>
      <c r="AE222" s="68">
        <v>48</v>
      </c>
      <c r="AF222" s="68">
        <v>580</v>
      </c>
      <c r="AG222" s="68">
        <v>1</v>
      </c>
      <c r="AH222" s="68">
        <v>29</v>
      </c>
      <c r="AI222" s="125">
        <v>0</v>
      </c>
      <c r="AJ222" s="68">
        <v>0</v>
      </c>
      <c r="AK222" s="127">
        <v>1</v>
      </c>
      <c r="AL222" s="68">
        <v>0</v>
      </c>
      <c r="AM222" s="128">
        <v>0</v>
      </c>
      <c r="AN222" s="129">
        <f t="shared" si="6"/>
        <v>66</v>
      </c>
      <c r="AO222" s="135">
        <f t="shared" si="7"/>
        <v>4.4000000000000004</v>
      </c>
    </row>
    <row r="223" spans="1:41" x14ac:dyDescent="0.3">
      <c r="A223" s="78" t="s">
        <v>415</v>
      </c>
      <c r="B223" s="50" t="s">
        <v>45</v>
      </c>
      <c r="C223" s="50" t="s">
        <v>20</v>
      </c>
      <c r="D223" s="50">
        <v>8</v>
      </c>
      <c r="E223" s="160"/>
      <c r="F223" s="52" t="s">
        <v>340</v>
      </c>
      <c r="G223" s="68">
        <v>263</v>
      </c>
      <c r="H223" s="94">
        <v>2</v>
      </c>
      <c r="I223" s="68">
        <v>265</v>
      </c>
      <c r="J223" s="68">
        <v>357</v>
      </c>
      <c r="K223" s="94">
        <v>-57</v>
      </c>
      <c r="L223" s="68">
        <v>300</v>
      </c>
      <c r="M223" s="68">
        <v>354</v>
      </c>
      <c r="N223" s="94">
        <v>-54</v>
      </c>
      <c r="O223" s="68">
        <v>300</v>
      </c>
      <c r="P223" s="154">
        <v>0</v>
      </c>
      <c r="Q223" s="153">
        <v>13</v>
      </c>
      <c r="R223" s="153"/>
      <c r="S223" s="125">
        <v>0</v>
      </c>
      <c r="T223" s="68">
        <v>0</v>
      </c>
      <c r="U223" s="68">
        <v>0</v>
      </c>
      <c r="V223" s="68">
        <v>0</v>
      </c>
      <c r="W223" s="68">
        <v>0</v>
      </c>
      <c r="X223" s="68">
        <v>0</v>
      </c>
      <c r="Y223" s="68">
        <v>0</v>
      </c>
      <c r="Z223" s="125">
        <v>0</v>
      </c>
      <c r="AA223" s="68">
        <v>0</v>
      </c>
      <c r="AB223" s="68">
        <v>0</v>
      </c>
      <c r="AC223" s="68">
        <v>0</v>
      </c>
      <c r="AD223" s="68">
        <v>35</v>
      </c>
      <c r="AE223" s="68">
        <v>26</v>
      </c>
      <c r="AF223" s="68">
        <v>289</v>
      </c>
      <c r="AG223" s="68">
        <v>1</v>
      </c>
      <c r="AH223" s="68">
        <v>12</v>
      </c>
      <c r="AI223" s="125">
        <v>0</v>
      </c>
      <c r="AJ223" s="68">
        <v>0</v>
      </c>
      <c r="AK223" s="127">
        <v>0</v>
      </c>
      <c r="AL223" s="68">
        <v>0</v>
      </c>
      <c r="AM223" s="128">
        <v>0</v>
      </c>
      <c r="AN223" s="129">
        <f t="shared" si="6"/>
        <v>34.9</v>
      </c>
      <c r="AO223" s="135">
        <f t="shared" si="7"/>
        <v>2.6846153846153844</v>
      </c>
    </row>
    <row r="224" spans="1:41" x14ac:dyDescent="0.3">
      <c r="A224" s="78" t="s">
        <v>416</v>
      </c>
      <c r="B224" s="50" t="s">
        <v>42</v>
      </c>
      <c r="C224" s="50" t="s">
        <v>20</v>
      </c>
      <c r="D224" s="50">
        <v>8</v>
      </c>
      <c r="E224" s="160"/>
      <c r="F224" s="52" t="s">
        <v>340</v>
      </c>
      <c r="G224" s="68">
        <v>264</v>
      </c>
      <c r="H224" s="94">
        <v>2</v>
      </c>
      <c r="I224" s="68">
        <v>266</v>
      </c>
      <c r="J224" s="68">
        <v>180</v>
      </c>
      <c r="K224" s="94">
        <v>2</v>
      </c>
      <c r="L224" s="68">
        <v>182</v>
      </c>
      <c r="M224" s="68">
        <v>173</v>
      </c>
      <c r="N224" s="94">
        <v>-4</v>
      </c>
      <c r="O224" s="68">
        <v>169</v>
      </c>
      <c r="P224" s="154">
        <v>0.11</v>
      </c>
      <c r="Q224" s="153">
        <v>13</v>
      </c>
      <c r="R224" s="153"/>
      <c r="S224" s="125">
        <v>0</v>
      </c>
      <c r="T224" s="68">
        <v>1</v>
      </c>
      <c r="U224" s="68">
        <v>0</v>
      </c>
      <c r="V224" s="68">
        <v>0</v>
      </c>
      <c r="W224" s="68">
        <v>0</v>
      </c>
      <c r="X224" s="68">
        <v>0</v>
      </c>
      <c r="Y224" s="68">
        <v>0</v>
      </c>
      <c r="Z224" s="125">
        <v>135</v>
      </c>
      <c r="AA224" s="68">
        <v>582</v>
      </c>
      <c r="AB224" s="68">
        <v>4</v>
      </c>
      <c r="AC224" s="68">
        <v>23</v>
      </c>
      <c r="AD224" s="68">
        <v>31</v>
      </c>
      <c r="AE224" s="68">
        <v>23</v>
      </c>
      <c r="AF224" s="68">
        <v>124</v>
      </c>
      <c r="AG224" s="68">
        <v>0</v>
      </c>
      <c r="AH224" s="68">
        <v>6</v>
      </c>
      <c r="AI224" s="125">
        <v>0</v>
      </c>
      <c r="AJ224" s="68">
        <v>0</v>
      </c>
      <c r="AK224" s="127">
        <v>0</v>
      </c>
      <c r="AL224" s="68">
        <v>2</v>
      </c>
      <c r="AM224" s="128">
        <v>2</v>
      </c>
      <c r="AN224" s="129">
        <f t="shared" si="6"/>
        <v>90.600000000000009</v>
      </c>
      <c r="AO224" s="135">
        <f t="shared" si="7"/>
        <v>6.9692307692307702</v>
      </c>
    </row>
    <row r="225" spans="1:41" x14ac:dyDescent="0.3">
      <c r="A225" s="78" t="s">
        <v>327</v>
      </c>
      <c r="B225" s="50" t="s">
        <v>42</v>
      </c>
      <c r="C225" s="50" t="s">
        <v>30</v>
      </c>
      <c r="D225" s="50">
        <v>11</v>
      </c>
      <c r="E225" s="160"/>
      <c r="F225" s="52" t="s">
        <v>340</v>
      </c>
      <c r="G225" s="68">
        <v>265</v>
      </c>
      <c r="H225" s="94">
        <v>2</v>
      </c>
      <c r="I225" s="68">
        <v>267</v>
      </c>
      <c r="J225" s="68">
        <v>185</v>
      </c>
      <c r="K225" s="94">
        <v>4</v>
      </c>
      <c r="L225" s="68">
        <v>189</v>
      </c>
      <c r="M225" s="68">
        <v>207</v>
      </c>
      <c r="N225" s="94">
        <v>4</v>
      </c>
      <c r="O225" s="68">
        <v>211</v>
      </c>
      <c r="P225" s="154">
        <v>0.03</v>
      </c>
      <c r="Q225" s="153">
        <v>10</v>
      </c>
      <c r="R225" s="153"/>
      <c r="S225" s="125">
        <v>0</v>
      </c>
      <c r="T225" s="68">
        <v>0</v>
      </c>
      <c r="U225" s="68">
        <v>0</v>
      </c>
      <c r="V225" s="68">
        <v>0</v>
      </c>
      <c r="W225" s="68">
        <v>0</v>
      </c>
      <c r="X225" s="68">
        <v>0</v>
      </c>
      <c r="Y225" s="68">
        <v>0</v>
      </c>
      <c r="Z225" s="125">
        <v>76</v>
      </c>
      <c r="AA225" s="68">
        <v>362</v>
      </c>
      <c r="AB225" s="68">
        <v>3</v>
      </c>
      <c r="AC225" s="68">
        <v>23</v>
      </c>
      <c r="AD225" s="68">
        <v>11</v>
      </c>
      <c r="AE225" s="68">
        <v>8</v>
      </c>
      <c r="AF225" s="68">
        <v>63</v>
      </c>
      <c r="AG225" s="68">
        <v>0</v>
      </c>
      <c r="AH225" s="68">
        <v>2</v>
      </c>
      <c r="AI225" s="125">
        <v>28</v>
      </c>
      <c r="AJ225" s="68">
        <v>0</v>
      </c>
      <c r="AK225" s="127">
        <v>0</v>
      </c>
      <c r="AL225" s="68">
        <v>1</v>
      </c>
      <c r="AM225" s="128">
        <v>2</v>
      </c>
      <c r="AN225" s="129">
        <f t="shared" si="6"/>
        <v>56.5</v>
      </c>
      <c r="AO225" s="135">
        <f t="shared" si="7"/>
        <v>5.65</v>
      </c>
    </row>
    <row r="226" spans="1:41" x14ac:dyDescent="0.3">
      <c r="A226" s="78" t="s">
        <v>334</v>
      </c>
      <c r="B226" s="50" t="s">
        <v>43</v>
      </c>
      <c r="C226" s="50" t="s">
        <v>35</v>
      </c>
      <c r="D226" s="50">
        <v>8</v>
      </c>
      <c r="E226" s="160"/>
      <c r="F226" s="52" t="s">
        <v>340</v>
      </c>
      <c r="G226" s="68">
        <v>266</v>
      </c>
      <c r="H226" s="94">
        <v>2</v>
      </c>
      <c r="I226" s="68">
        <v>268</v>
      </c>
      <c r="J226" s="68">
        <v>366</v>
      </c>
      <c r="K226" s="94">
        <v>-66</v>
      </c>
      <c r="L226" s="68">
        <v>300</v>
      </c>
      <c r="M226" s="68">
        <v>408</v>
      </c>
      <c r="N226" s="94">
        <v>-108</v>
      </c>
      <c r="O226" s="68">
        <v>300</v>
      </c>
      <c r="P226" s="154">
        <v>0.01</v>
      </c>
      <c r="Q226" s="153">
        <v>12</v>
      </c>
      <c r="R226" s="153"/>
      <c r="S226" s="125">
        <v>0</v>
      </c>
      <c r="T226" s="68">
        <v>0</v>
      </c>
      <c r="U226" s="68">
        <v>0</v>
      </c>
      <c r="V226" s="68">
        <v>0</v>
      </c>
      <c r="W226" s="68">
        <v>0</v>
      </c>
      <c r="X226" s="68">
        <v>0</v>
      </c>
      <c r="Y226" s="68">
        <v>0</v>
      </c>
      <c r="Z226" s="125">
        <v>0</v>
      </c>
      <c r="AA226" s="68">
        <v>0</v>
      </c>
      <c r="AB226" s="68">
        <v>0</v>
      </c>
      <c r="AC226" s="68">
        <v>0</v>
      </c>
      <c r="AD226" s="68">
        <v>72</v>
      </c>
      <c r="AE226" s="68">
        <v>47</v>
      </c>
      <c r="AF226" s="68">
        <v>568</v>
      </c>
      <c r="AG226" s="68">
        <v>2</v>
      </c>
      <c r="AH226" s="68">
        <v>34</v>
      </c>
      <c r="AI226" s="125">
        <v>0</v>
      </c>
      <c r="AJ226" s="68">
        <v>0</v>
      </c>
      <c r="AK226" s="127">
        <v>0</v>
      </c>
      <c r="AL226" s="68">
        <v>0</v>
      </c>
      <c r="AM226" s="128">
        <v>0</v>
      </c>
      <c r="AN226" s="129">
        <f t="shared" si="6"/>
        <v>68.8</v>
      </c>
      <c r="AO226" s="135">
        <f t="shared" si="7"/>
        <v>5.7333333333333334</v>
      </c>
    </row>
    <row r="227" spans="1:41" x14ac:dyDescent="0.3">
      <c r="A227" s="78" t="s">
        <v>417</v>
      </c>
      <c r="B227" s="50" t="s">
        <v>42</v>
      </c>
      <c r="C227" s="50" t="s">
        <v>17</v>
      </c>
      <c r="D227" s="50">
        <v>5</v>
      </c>
      <c r="E227" s="160"/>
      <c r="F227" s="52" t="s">
        <v>340</v>
      </c>
      <c r="G227" s="68">
        <v>269</v>
      </c>
      <c r="H227" s="94">
        <v>2</v>
      </c>
      <c r="I227" s="68">
        <v>271</v>
      </c>
      <c r="J227" s="68">
        <v>178</v>
      </c>
      <c r="K227" s="94">
        <v>-2</v>
      </c>
      <c r="L227" s="68">
        <v>176</v>
      </c>
      <c r="M227" s="68">
        <v>149</v>
      </c>
      <c r="N227" s="94">
        <v>7</v>
      </c>
      <c r="O227" s="68">
        <v>156</v>
      </c>
      <c r="P227" s="154">
        <v>0.06</v>
      </c>
      <c r="Q227" s="153">
        <v>11</v>
      </c>
      <c r="R227" s="153"/>
      <c r="S227" s="125">
        <v>0</v>
      </c>
      <c r="T227" s="68">
        <v>0</v>
      </c>
      <c r="U227" s="68">
        <v>0</v>
      </c>
      <c r="V227" s="68">
        <v>0</v>
      </c>
      <c r="W227" s="68">
        <v>0</v>
      </c>
      <c r="X227" s="68">
        <v>0</v>
      </c>
      <c r="Y227" s="68">
        <v>0</v>
      </c>
      <c r="Z227" s="125">
        <v>113</v>
      </c>
      <c r="AA227" s="68">
        <v>538</v>
      </c>
      <c r="AB227" s="68">
        <v>0</v>
      </c>
      <c r="AC227" s="68">
        <v>21</v>
      </c>
      <c r="AD227" s="68">
        <v>41</v>
      </c>
      <c r="AE227" s="68">
        <v>27</v>
      </c>
      <c r="AF227" s="68">
        <v>135</v>
      </c>
      <c r="AG227" s="68">
        <v>0</v>
      </c>
      <c r="AH227" s="68">
        <v>7</v>
      </c>
      <c r="AI227" s="125">
        <v>0</v>
      </c>
      <c r="AJ227" s="68">
        <v>0</v>
      </c>
      <c r="AK227" s="127">
        <v>0</v>
      </c>
      <c r="AL227" s="68">
        <v>0</v>
      </c>
      <c r="AM227" s="128">
        <v>0</v>
      </c>
      <c r="AN227" s="129">
        <f t="shared" si="6"/>
        <v>67.3</v>
      </c>
      <c r="AO227" s="135">
        <f t="shared" si="7"/>
        <v>6.1181818181818182</v>
      </c>
    </row>
    <row r="228" spans="1:41" x14ac:dyDescent="0.3">
      <c r="A228" s="78" t="s">
        <v>418</v>
      </c>
      <c r="B228" s="50" t="s">
        <v>43</v>
      </c>
      <c r="C228" s="50" t="s">
        <v>17</v>
      </c>
      <c r="D228" s="50">
        <v>5</v>
      </c>
      <c r="E228" s="160"/>
      <c r="F228" s="52" t="s">
        <v>340</v>
      </c>
      <c r="G228" s="68">
        <v>273</v>
      </c>
      <c r="H228" s="94">
        <v>2</v>
      </c>
      <c r="I228" s="68">
        <v>275</v>
      </c>
      <c r="J228" s="68">
        <v>250</v>
      </c>
      <c r="K228" s="94">
        <v>50</v>
      </c>
      <c r="L228" s="68">
        <v>300</v>
      </c>
      <c r="M228" s="68">
        <v>276</v>
      </c>
      <c r="N228" s="94">
        <v>24</v>
      </c>
      <c r="O228" s="68">
        <v>300</v>
      </c>
      <c r="P228" s="154">
        <v>0.01</v>
      </c>
      <c r="Q228" s="153">
        <v>16</v>
      </c>
      <c r="R228" s="153"/>
      <c r="S228" s="125">
        <v>0</v>
      </c>
      <c r="T228" s="68">
        <v>0</v>
      </c>
      <c r="U228" s="68">
        <v>0</v>
      </c>
      <c r="V228" s="68">
        <v>0</v>
      </c>
      <c r="W228" s="68">
        <v>0</v>
      </c>
      <c r="X228" s="68">
        <v>0</v>
      </c>
      <c r="Y228" s="68">
        <v>0</v>
      </c>
      <c r="Z228" s="125">
        <v>5</v>
      </c>
      <c r="AA228" s="68">
        <v>71</v>
      </c>
      <c r="AB228" s="68">
        <v>0</v>
      </c>
      <c r="AC228" s="68">
        <v>3</v>
      </c>
      <c r="AD228" s="68">
        <v>62</v>
      </c>
      <c r="AE228" s="68">
        <v>42</v>
      </c>
      <c r="AF228" s="68">
        <v>588</v>
      </c>
      <c r="AG228" s="68">
        <v>2</v>
      </c>
      <c r="AH228" s="68">
        <v>25</v>
      </c>
      <c r="AI228" s="125">
        <v>0</v>
      </c>
      <c r="AJ228" s="68">
        <v>0</v>
      </c>
      <c r="AK228" s="127">
        <v>0</v>
      </c>
      <c r="AL228" s="68">
        <v>0</v>
      </c>
      <c r="AM228" s="128">
        <v>0</v>
      </c>
      <c r="AN228" s="129">
        <f>IFERROR($S228*$S$2+$T228*$T$2+IF($U$2=0,0,$U228/$U$2)+$V228*$V$2+$W228*$W$2+$X228*$X$2+$Z228*$Z$2+IF($AA$2=0,0,$AA228/$AA$2)+$AB$2*$AB228+$AE228*$AE$2+IF($AF$2=0,0,$AF228/$AF$2)+$AG228*$AG$2+IF($AI$2=0,0,$AI228/$AI$2)+$AJ228*$AJ$2+$AK228*$AK$2+$AL228*$AL$2+$AM228*$AM$2,0)</f>
        <v>77.899999999999991</v>
      </c>
      <c r="AO228" s="135">
        <f>IFERROR($AN228/$Q228,"-")</f>
        <v>4.8687499999999995</v>
      </c>
    </row>
    <row r="229" spans="1:41" x14ac:dyDescent="0.3">
      <c r="A229" s="78" t="s">
        <v>322</v>
      </c>
      <c r="B229" s="50" t="s">
        <v>42</v>
      </c>
      <c r="C229" s="50" t="s">
        <v>47</v>
      </c>
      <c r="D229" s="50">
        <v>6</v>
      </c>
      <c r="E229" s="160"/>
      <c r="F229" s="52" t="s">
        <v>340</v>
      </c>
      <c r="G229" s="68">
        <v>271</v>
      </c>
      <c r="H229" s="94">
        <v>2</v>
      </c>
      <c r="I229" s="68">
        <v>273</v>
      </c>
      <c r="J229" s="68">
        <v>417</v>
      </c>
      <c r="K229" s="94">
        <v>-117</v>
      </c>
      <c r="L229" s="68">
        <v>300</v>
      </c>
      <c r="M229" s="68">
        <v>343</v>
      </c>
      <c r="N229" s="94">
        <v>-43</v>
      </c>
      <c r="O229" s="68">
        <v>300</v>
      </c>
      <c r="P229" s="154">
        <v>0.01</v>
      </c>
      <c r="Q229" s="153">
        <v>15</v>
      </c>
      <c r="R229" s="153"/>
      <c r="S229" s="125">
        <v>0</v>
      </c>
      <c r="T229" s="68">
        <v>1</v>
      </c>
      <c r="U229" s="68">
        <v>0</v>
      </c>
      <c r="V229" s="68">
        <v>0</v>
      </c>
      <c r="W229" s="68">
        <v>0</v>
      </c>
      <c r="X229" s="68">
        <v>0</v>
      </c>
      <c r="Y229" s="68">
        <v>0</v>
      </c>
      <c r="Z229" s="125">
        <v>94</v>
      </c>
      <c r="AA229" s="68">
        <v>406</v>
      </c>
      <c r="AB229" s="68">
        <v>1</v>
      </c>
      <c r="AC229" s="68">
        <v>20</v>
      </c>
      <c r="AD229" s="68">
        <v>45</v>
      </c>
      <c r="AE229" s="68">
        <v>33</v>
      </c>
      <c r="AF229" s="68">
        <v>315</v>
      </c>
      <c r="AG229" s="68">
        <v>1</v>
      </c>
      <c r="AH229" s="68">
        <v>12</v>
      </c>
      <c r="AI229" s="125">
        <v>213</v>
      </c>
      <c r="AJ229" s="68">
        <v>0</v>
      </c>
      <c r="AK229" s="127">
        <v>0</v>
      </c>
      <c r="AL229" s="68">
        <v>3</v>
      </c>
      <c r="AM229" s="128">
        <v>3</v>
      </c>
      <c r="AN229" s="129">
        <f t="shared" si="6"/>
        <v>78.099999999999994</v>
      </c>
      <c r="AO229" s="135">
        <f t="shared" si="7"/>
        <v>5.2066666666666661</v>
      </c>
    </row>
    <row r="230" spans="1:41" x14ac:dyDescent="0.3">
      <c r="A230" s="78" t="s">
        <v>419</v>
      </c>
      <c r="B230" s="50" t="s">
        <v>44</v>
      </c>
      <c r="C230" s="50" t="s">
        <v>38</v>
      </c>
      <c r="D230" s="50">
        <v>8</v>
      </c>
      <c r="E230" s="160"/>
      <c r="F230" s="52" t="s">
        <v>340</v>
      </c>
      <c r="G230" s="68">
        <v>274</v>
      </c>
      <c r="H230" s="94">
        <v>2</v>
      </c>
      <c r="I230" s="68">
        <v>276</v>
      </c>
      <c r="J230" s="68">
        <v>300</v>
      </c>
      <c r="K230" s="94" t="s">
        <v>340</v>
      </c>
      <c r="L230" s="68">
        <v>300</v>
      </c>
      <c r="M230" s="68">
        <v>300</v>
      </c>
      <c r="N230" s="95" t="s">
        <v>340</v>
      </c>
      <c r="O230" s="68">
        <v>300</v>
      </c>
      <c r="P230" s="154">
        <v>0</v>
      </c>
      <c r="Q230" s="153">
        <v>12</v>
      </c>
      <c r="R230" s="153"/>
      <c r="S230" s="125">
        <v>287</v>
      </c>
      <c r="T230" s="68">
        <v>160</v>
      </c>
      <c r="U230" s="68">
        <v>3018</v>
      </c>
      <c r="V230" s="68">
        <v>18</v>
      </c>
      <c r="W230" s="68">
        <v>10</v>
      </c>
      <c r="X230" s="68">
        <v>33</v>
      </c>
      <c r="Y230" s="68">
        <v>147</v>
      </c>
      <c r="Z230" s="125">
        <v>15</v>
      </c>
      <c r="AA230" s="68">
        <v>14</v>
      </c>
      <c r="AB230" s="68">
        <v>1</v>
      </c>
      <c r="AC230" s="68">
        <v>2</v>
      </c>
      <c r="AD230" s="68">
        <v>0</v>
      </c>
      <c r="AE230" s="68">
        <v>0</v>
      </c>
      <c r="AF230" s="68">
        <v>0</v>
      </c>
      <c r="AG230" s="68">
        <v>0</v>
      </c>
      <c r="AH230" s="68">
        <v>0</v>
      </c>
      <c r="AI230" s="125">
        <v>0</v>
      </c>
      <c r="AJ230" s="68">
        <v>0</v>
      </c>
      <c r="AK230" s="127">
        <v>1</v>
      </c>
      <c r="AL230" s="68">
        <v>3</v>
      </c>
      <c r="AM230" s="128">
        <v>3</v>
      </c>
      <c r="AN230" s="129">
        <f t="shared" si="6"/>
        <v>186.12</v>
      </c>
      <c r="AO230" s="135">
        <f t="shared" si="7"/>
        <v>15.51</v>
      </c>
    </row>
    <row r="231" spans="1:41" x14ac:dyDescent="0.3">
      <c r="A231" s="78" t="s">
        <v>185</v>
      </c>
      <c r="B231" s="50" t="s">
        <v>42</v>
      </c>
      <c r="C231" s="50" t="s">
        <v>11</v>
      </c>
      <c r="D231" s="50">
        <v>7</v>
      </c>
      <c r="E231" s="160"/>
      <c r="F231" s="52" t="s">
        <v>340</v>
      </c>
      <c r="G231" s="68">
        <v>275</v>
      </c>
      <c r="H231" s="94">
        <v>2</v>
      </c>
      <c r="I231" s="68">
        <v>277</v>
      </c>
      <c r="J231" s="68">
        <v>199</v>
      </c>
      <c r="K231" s="94">
        <v>3</v>
      </c>
      <c r="L231" s="68">
        <v>202</v>
      </c>
      <c r="M231" s="68">
        <v>196</v>
      </c>
      <c r="N231" s="95">
        <v>-2</v>
      </c>
      <c r="O231" s="68">
        <v>194</v>
      </c>
      <c r="P231" s="154">
        <v>0.08</v>
      </c>
      <c r="Q231" s="153">
        <v>5</v>
      </c>
      <c r="R231" s="153"/>
      <c r="S231" s="125">
        <v>0</v>
      </c>
      <c r="T231" s="68">
        <v>0</v>
      </c>
      <c r="U231" s="68">
        <v>0</v>
      </c>
      <c r="V231" s="68">
        <v>0</v>
      </c>
      <c r="W231" s="68">
        <v>0</v>
      </c>
      <c r="X231" s="68">
        <v>0</v>
      </c>
      <c r="Y231" s="68">
        <v>0</v>
      </c>
      <c r="Z231" s="125">
        <v>55</v>
      </c>
      <c r="AA231" s="68">
        <v>172</v>
      </c>
      <c r="AB231" s="68">
        <v>1</v>
      </c>
      <c r="AC231" s="68">
        <v>9</v>
      </c>
      <c r="AD231" s="68">
        <v>13</v>
      </c>
      <c r="AE231" s="68">
        <v>9</v>
      </c>
      <c r="AF231" s="68">
        <v>62</v>
      </c>
      <c r="AG231" s="68">
        <v>0</v>
      </c>
      <c r="AH231" s="68">
        <v>2</v>
      </c>
      <c r="AI231" s="125">
        <v>0</v>
      </c>
      <c r="AJ231" s="68">
        <v>0</v>
      </c>
      <c r="AK231" s="127">
        <v>0</v>
      </c>
      <c r="AL231" s="68">
        <v>1</v>
      </c>
      <c r="AM231" s="128">
        <v>1</v>
      </c>
      <c r="AN231" s="129">
        <f t="shared" si="6"/>
        <v>27.4</v>
      </c>
      <c r="AO231" s="135">
        <f t="shared" si="7"/>
        <v>5.4799999999999995</v>
      </c>
    </row>
    <row r="232" spans="1:41" x14ac:dyDescent="0.3">
      <c r="A232" s="78" t="s">
        <v>324</v>
      </c>
      <c r="B232" s="50" t="s">
        <v>45</v>
      </c>
      <c r="C232" s="50" t="s">
        <v>18</v>
      </c>
      <c r="D232" s="50">
        <v>4</v>
      </c>
      <c r="E232" s="160"/>
      <c r="F232" s="52" t="s">
        <v>340</v>
      </c>
      <c r="G232" s="68">
        <v>277</v>
      </c>
      <c r="H232" s="94">
        <v>2</v>
      </c>
      <c r="I232" s="68">
        <v>279</v>
      </c>
      <c r="J232" s="68">
        <v>376</v>
      </c>
      <c r="K232" s="94">
        <v>-76</v>
      </c>
      <c r="L232" s="68">
        <v>300</v>
      </c>
      <c r="M232" s="68">
        <v>407</v>
      </c>
      <c r="N232" s="95">
        <v>-107</v>
      </c>
      <c r="O232" s="68">
        <v>300</v>
      </c>
      <c r="P232" s="154">
        <v>0</v>
      </c>
      <c r="Q232" s="153">
        <v>15</v>
      </c>
      <c r="R232" s="153"/>
      <c r="S232" s="125">
        <v>0</v>
      </c>
      <c r="T232" s="68">
        <v>0</v>
      </c>
      <c r="U232" s="68">
        <v>0</v>
      </c>
      <c r="V232" s="68">
        <v>0</v>
      </c>
      <c r="W232" s="68">
        <v>0</v>
      </c>
      <c r="X232" s="68">
        <v>0</v>
      </c>
      <c r="Y232" s="68">
        <v>0</v>
      </c>
      <c r="Z232" s="125">
        <v>0</v>
      </c>
      <c r="AA232" s="68">
        <v>0</v>
      </c>
      <c r="AB232" s="68">
        <v>0</v>
      </c>
      <c r="AC232" s="68">
        <v>0</v>
      </c>
      <c r="AD232" s="68">
        <v>36</v>
      </c>
      <c r="AE232" s="68">
        <v>25</v>
      </c>
      <c r="AF232" s="68">
        <v>226</v>
      </c>
      <c r="AG232" s="68">
        <v>4</v>
      </c>
      <c r="AH232" s="68">
        <v>15</v>
      </c>
      <c r="AI232" s="125">
        <v>0</v>
      </c>
      <c r="AJ232" s="68">
        <v>0</v>
      </c>
      <c r="AK232" s="127">
        <v>0</v>
      </c>
      <c r="AL232" s="68">
        <v>0</v>
      </c>
      <c r="AM232" s="128">
        <v>0</v>
      </c>
      <c r="AN232" s="129">
        <f t="shared" si="6"/>
        <v>46.6</v>
      </c>
      <c r="AO232" s="135">
        <f t="shared" si="7"/>
        <v>3.1066666666666669</v>
      </c>
    </row>
    <row r="233" spans="1:41" x14ac:dyDescent="0.3">
      <c r="A233" s="78" t="s">
        <v>325</v>
      </c>
      <c r="B233" s="50" t="s">
        <v>45</v>
      </c>
      <c r="C233" s="50" t="s">
        <v>29</v>
      </c>
      <c r="D233" s="50">
        <v>6</v>
      </c>
      <c r="E233" s="160"/>
      <c r="F233" s="52" t="s">
        <v>340</v>
      </c>
      <c r="G233" s="68">
        <v>278</v>
      </c>
      <c r="H233" s="94">
        <v>2</v>
      </c>
      <c r="I233" s="68">
        <v>280</v>
      </c>
      <c r="J233" s="68">
        <v>306</v>
      </c>
      <c r="K233" s="94">
        <v>-6</v>
      </c>
      <c r="L233" s="68">
        <v>300</v>
      </c>
      <c r="M233" s="68">
        <v>320</v>
      </c>
      <c r="N233" s="95">
        <v>-20</v>
      </c>
      <c r="O233" s="68">
        <v>300</v>
      </c>
      <c r="P233" s="154">
        <v>0</v>
      </c>
      <c r="Q233" s="153">
        <v>16</v>
      </c>
      <c r="R233" s="153"/>
      <c r="S233" s="125">
        <v>0</v>
      </c>
      <c r="T233" s="68">
        <v>0</v>
      </c>
      <c r="U233" s="68">
        <v>0</v>
      </c>
      <c r="V233" s="68">
        <v>0</v>
      </c>
      <c r="W233" s="68">
        <v>0</v>
      </c>
      <c r="X233" s="68">
        <v>0</v>
      </c>
      <c r="Y233" s="68">
        <v>0</v>
      </c>
      <c r="Z233" s="125">
        <v>0</v>
      </c>
      <c r="AA233" s="68">
        <v>0</v>
      </c>
      <c r="AB233" s="68">
        <v>0</v>
      </c>
      <c r="AC233" s="68">
        <v>0</v>
      </c>
      <c r="AD233" s="68">
        <v>38</v>
      </c>
      <c r="AE233" s="68">
        <v>27</v>
      </c>
      <c r="AF233" s="68">
        <v>259</v>
      </c>
      <c r="AG233" s="68">
        <v>5</v>
      </c>
      <c r="AH233" s="68">
        <v>17</v>
      </c>
      <c r="AI233" s="125">
        <v>0</v>
      </c>
      <c r="AJ233" s="68">
        <v>0</v>
      </c>
      <c r="AK233" s="127">
        <v>0</v>
      </c>
      <c r="AL233" s="68">
        <v>0</v>
      </c>
      <c r="AM233" s="128">
        <v>0</v>
      </c>
      <c r="AN233" s="129">
        <f t="shared" si="6"/>
        <v>55.9</v>
      </c>
      <c r="AO233" s="135">
        <f t="shared" si="7"/>
        <v>3.4937499999999999</v>
      </c>
    </row>
    <row r="234" spans="1:41" x14ac:dyDescent="0.3">
      <c r="A234" s="78" t="s">
        <v>420</v>
      </c>
      <c r="B234" s="50" t="s">
        <v>45</v>
      </c>
      <c r="C234" s="50" t="s">
        <v>39</v>
      </c>
      <c r="D234" s="50">
        <v>9</v>
      </c>
      <c r="E234" s="160"/>
      <c r="F234" s="52" t="s">
        <v>340</v>
      </c>
      <c r="G234" s="68">
        <v>286</v>
      </c>
      <c r="H234" s="94">
        <v>2</v>
      </c>
      <c r="I234" s="68">
        <v>288</v>
      </c>
      <c r="J234" s="68">
        <v>371</v>
      </c>
      <c r="K234" s="94">
        <v>-71</v>
      </c>
      <c r="L234" s="68">
        <v>300</v>
      </c>
      <c r="M234" s="68">
        <v>380</v>
      </c>
      <c r="N234" s="95">
        <v>-80</v>
      </c>
      <c r="O234" s="68">
        <v>300</v>
      </c>
      <c r="P234" s="154">
        <v>0</v>
      </c>
      <c r="Q234" s="153">
        <v>10</v>
      </c>
      <c r="R234" s="153"/>
      <c r="S234" s="125">
        <v>0</v>
      </c>
      <c r="T234" s="68">
        <v>0</v>
      </c>
      <c r="U234" s="68">
        <v>0</v>
      </c>
      <c r="V234" s="68">
        <v>0</v>
      </c>
      <c r="W234" s="68">
        <v>0</v>
      </c>
      <c r="X234" s="68">
        <v>0</v>
      </c>
      <c r="Y234" s="68">
        <v>0</v>
      </c>
      <c r="Z234" s="125">
        <v>0</v>
      </c>
      <c r="AA234" s="68">
        <v>0</v>
      </c>
      <c r="AB234" s="68">
        <v>0</v>
      </c>
      <c r="AC234" s="68">
        <v>0</v>
      </c>
      <c r="AD234" s="68">
        <v>24</v>
      </c>
      <c r="AE234" s="68">
        <v>12</v>
      </c>
      <c r="AF234" s="68">
        <v>185</v>
      </c>
      <c r="AG234" s="68">
        <v>2</v>
      </c>
      <c r="AH234" s="68">
        <v>9</v>
      </c>
      <c r="AI234" s="125">
        <v>0</v>
      </c>
      <c r="AJ234" s="68">
        <v>0</v>
      </c>
      <c r="AK234" s="127">
        <v>0</v>
      </c>
      <c r="AL234" s="68">
        <v>0</v>
      </c>
      <c r="AM234" s="128">
        <v>0</v>
      </c>
      <c r="AN234" s="129">
        <f t="shared" si="6"/>
        <v>30.5</v>
      </c>
      <c r="AO234" s="135">
        <f t="shared" si="7"/>
        <v>3.05</v>
      </c>
    </row>
    <row r="235" spans="1:41" x14ac:dyDescent="0.3">
      <c r="A235" s="78" t="s">
        <v>312</v>
      </c>
      <c r="B235" s="50" t="s">
        <v>45</v>
      </c>
      <c r="C235" s="50" t="s">
        <v>22</v>
      </c>
      <c r="D235" s="50">
        <v>9</v>
      </c>
      <c r="E235" s="160"/>
      <c r="F235" s="52" t="s">
        <v>340</v>
      </c>
      <c r="G235" s="68">
        <v>288</v>
      </c>
      <c r="H235" s="94">
        <v>2</v>
      </c>
      <c r="I235" s="68">
        <v>290</v>
      </c>
      <c r="J235" s="68">
        <v>301</v>
      </c>
      <c r="K235" s="94">
        <v>-1</v>
      </c>
      <c r="L235" s="68">
        <v>300</v>
      </c>
      <c r="M235" s="68">
        <v>314</v>
      </c>
      <c r="N235" s="95">
        <v>-14</v>
      </c>
      <c r="O235" s="68">
        <v>300</v>
      </c>
      <c r="P235" s="154">
        <v>0.01</v>
      </c>
      <c r="Q235" s="153">
        <v>11</v>
      </c>
      <c r="R235" s="153"/>
      <c r="S235" s="125">
        <v>0</v>
      </c>
      <c r="T235" s="68">
        <v>0</v>
      </c>
      <c r="U235" s="68">
        <v>0</v>
      </c>
      <c r="V235" s="68">
        <v>0</v>
      </c>
      <c r="W235" s="68">
        <v>0</v>
      </c>
      <c r="X235" s="68">
        <v>0</v>
      </c>
      <c r="Y235" s="68">
        <v>0</v>
      </c>
      <c r="Z235" s="125">
        <v>0</v>
      </c>
      <c r="AA235" s="68">
        <v>0</v>
      </c>
      <c r="AB235" s="68">
        <v>0</v>
      </c>
      <c r="AC235" s="68">
        <v>0</v>
      </c>
      <c r="AD235" s="68">
        <v>28</v>
      </c>
      <c r="AE235" s="68">
        <v>18</v>
      </c>
      <c r="AF235" s="68">
        <v>197</v>
      </c>
      <c r="AG235" s="68">
        <v>1</v>
      </c>
      <c r="AH235" s="68">
        <v>10</v>
      </c>
      <c r="AI235" s="125">
        <v>0</v>
      </c>
      <c r="AJ235" s="68">
        <v>0</v>
      </c>
      <c r="AK235" s="127">
        <v>0</v>
      </c>
      <c r="AL235" s="68">
        <v>0</v>
      </c>
      <c r="AM235" s="128">
        <v>0</v>
      </c>
      <c r="AN235" s="129">
        <f t="shared" si="6"/>
        <v>25.7</v>
      </c>
      <c r="AO235" s="135">
        <f t="shared" si="7"/>
        <v>2.3363636363636364</v>
      </c>
    </row>
    <row r="236" spans="1:41" x14ac:dyDescent="0.3">
      <c r="A236" s="78" t="s">
        <v>284</v>
      </c>
      <c r="B236" s="50" t="s">
        <v>43</v>
      </c>
      <c r="C236" s="50" t="s">
        <v>29</v>
      </c>
      <c r="D236" s="50">
        <v>6</v>
      </c>
      <c r="E236" s="160"/>
      <c r="F236" s="52" t="s">
        <v>340</v>
      </c>
      <c r="G236" s="68">
        <v>289</v>
      </c>
      <c r="H236" s="94">
        <v>2</v>
      </c>
      <c r="I236" s="68">
        <v>291</v>
      </c>
      <c r="J236" s="68">
        <v>307</v>
      </c>
      <c r="K236" s="94">
        <v>-7</v>
      </c>
      <c r="L236" s="68">
        <v>300</v>
      </c>
      <c r="M236" s="68">
        <v>318</v>
      </c>
      <c r="N236" s="95">
        <v>-18</v>
      </c>
      <c r="O236" s="68">
        <v>300</v>
      </c>
      <c r="P236" s="154">
        <v>0.05</v>
      </c>
      <c r="Q236" s="153">
        <v>15</v>
      </c>
      <c r="R236" s="153"/>
      <c r="S236" s="125">
        <v>0</v>
      </c>
      <c r="T236" s="68">
        <v>0</v>
      </c>
      <c r="U236" s="68">
        <v>0</v>
      </c>
      <c r="V236" s="68">
        <v>0</v>
      </c>
      <c r="W236" s="68">
        <v>0</v>
      </c>
      <c r="X236" s="68">
        <v>0</v>
      </c>
      <c r="Y236" s="68">
        <v>0</v>
      </c>
      <c r="Z236" s="125">
        <v>36</v>
      </c>
      <c r="AA236" s="68">
        <v>224</v>
      </c>
      <c r="AB236" s="68">
        <v>2</v>
      </c>
      <c r="AC236" s="68">
        <v>11</v>
      </c>
      <c r="AD236" s="68">
        <v>44</v>
      </c>
      <c r="AE236" s="68">
        <v>31</v>
      </c>
      <c r="AF236" s="68">
        <v>242</v>
      </c>
      <c r="AG236" s="68">
        <v>0</v>
      </c>
      <c r="AH236" s="68">
        <v>12</v>
      </c>
      <c r="AI236" s="125">
        <v>410</v>
      </c>
      <c r="AJ236" s="68">
        <v>1</v>
      </c>
      <c r="AK236" s="127">
        <v>0</v>
      </c>
      <c r="AL236" s="68">
        <v>0</v>
      </c>
      <c r="AM236" s="128">
        <v>0</v>
      </c>
      <c r="AN236" s="129">
        <f t="shared" si="6"/>
        <v>64.599999999999994</v>
      </c>
      <c r="AO236" s="135">
        <f t="shared" si="7"/>
        <v>4.3066666666666666</v>
      </c>
    </row>
    <row r="237" spans="1:41" x14ac:dyDescent="0.3">
      <c r="A237" s="78" t="s">
        <v>452</v>
      </c>
      <c r="B237" s="50" t="s">
        <v>43</v>
      </c>
      <c r="C237" s="50" t="s">
        <v>27</v>
      </c>
      <c r="D237" s="50">
        <v>5</v>
      </c>
      <c r="E237" s="160" t="s">
        <v>464</v>
      </c>
      <c r="F237" s="52" t="s">
        <v>340</v>
      </c>
      <c r="G237" s="68">
        <v>96</v>
      </c>
      <c r="H237" s="94">
        <v>13</v>
      </c>
      <c r="I237" s="68">
        <v>109</v>
      </c>
      <c r="J237" s="133">
        <v>100</v>
      </c>
      <c r="K237" s="94">
        <v>12</v>
      </c>
      <c r="L237" s="134">
        <v>112</v>
      </c>
      <c r="M237" s="68">
        <v>90</v>
      </c>
      <c r="N237" s="94">
        <v>7</v>
      </c>
      <c r="O237" s="68">
        <v>97</v>
      </c>
      <c r="P237" s="154">
        <v>0.66</v>
      </c>
      <c r="Q237" s="153">
        <v>16</v>
      </c>
      <c r="R237" s="153" t="s">
        <v>340</v>
      </c>
      <c r="S237" s="125">
        <v>0</v>
      </c>
      <c r="T237" s="68">
        <v>0</v>
      </c>
      <c r="U237" s="68">
        <v>0</v>
      </c>
      <c r="V237" s="68">
        <v>0</v>
      </c>
      <c r="W237" s="68">
        <v>0</v>
      </c>
      <c r="X237" s="68">
        <v>0</v>
      </c>
      <c r="Y237" s="68">
        <v>0</v>
      </c>
      <c r="Z237" s="125">
        <v>0</v>
      </c>
      <c r="AA237" s="68">
        <v>0</v>
      </c>
      <c r="AB237" s="68">
        <v>0</v>
      </c>
      <c r="AC237" s="68">
        <v>0</v>
      </c>
      <c r="AD237" s="68">
        <v>0</v>
      </c>
      <c r="AE237" s="68">
        <v>0</v>
      </c>
      <c r="AF237" s="68">
        <v>0</v>
      </c>
      <c r="AG237" s="68">
        <v>0</v>
      </c>
      <c r="AH237" s="68">
        <v>0</v>
      </c>
      <c r="AI237" s="125">
        <v>0</v>
      </c>
      <c r="AJ237" s="68">
        <v>0</v>
      </c>
      <c r="AK237" s="127">
        <v>0</v>
      </c>
      <c r="AL237" s="68">
        <v>0</v>
      </c>
      <c r="AM237" s="128">
        <v>0</v>
      </c>
      <c r="AN237" s="129">
        <f t="shared" si="6"/>
        <v>0</v>
      </c>
      <c r="AO237" s="135">
        <f t="shared" si="7"/>
        <v>0</v>
      </c>
    </row>
    <row r="238" spans="1:41" x14ac:dyDescent="0.3">
      <c r="A238" s="78" t="s">
        <v>453</v>
      </c>
      <c r="B238" s="50" t="s">
        <v>43</v>
      </c>
      <c r="C238" s="50" t="s">
        <v>30</v>
      </c>
      <c r="D238" s="50">
        <v>11</v>
      </c>
      <c r="E238" s="160"/>
      <c r="F238" s="52" t="s">
        <v>340</v>
      </c>
      <c r="G238" s="68">
        <v>141</v>
      </c>
      <c r="H238" s="94">
        <v>-4</v>
      </c>
      <c r="I238" s="68">
        <v>137</v>
      </c>
      <c r="J238" s="133">
        <v>168</v>
      </c>
      <c r="K238" s="94">
        <v>9</v>
      </c>
      <c r="L238" s="134">
        <v>177</v>
      </c>
      <c r="M238" s="68">
        <v>174</v>
      </c>
      <c r="N238" s="94">
        <v>5</v>
      </c>
      <c r="O238" s="68">
        <v>179</v>
      </c>
      <c r="P238" s="154">
        <v>0.18</v>
      </c>
      <c r="Q238" s="153">
        <v>16</v>
      </c>
      <c r="R238" s="153" t="s">
        <v>340</v>
      </c>
      <c r="S238" s="125">
        <v>0</v>
      </c>
      <c r="T238" s="68">
        <v>0</v>
      </c>
      <c r="U238" s="68">
        <v>0</v>
      </c>
      <c r="V238" s="68">
        <v>0</v>
      </c>
      <c r="W238" s="68">
        <v>0</v>
      </c>
      <c r="X238" s="68">
        <v>0</v>
      </c>
      <c r="Y238" s="68">
        <v>0</v>
      </c>
      <c r="Z238" s="125">
        <v>0</v>
      </c>
      <c r="AA238" s="68">
        <v>0</v>
      </c>
      <c r="AB238" s="68">
        <v>0</v>
      </c>
      <c r="AC238" s="68">
        <v>0</v>
      </c>
      <c r="AD238" s="68">
        <v>0</v>
      </c>
      <c r="AE238" s="68">
        <v>0</v>
      </c>
      <c r="AF238" s="68">
        <v>0</v>
      </c>
      <c r="AG238" s="68">
        <v>0</v>
      </c>
      <c r="AH238" s="68">
        <v>0</v>
      </c>
      <c r="AI238" s="125">
        <v>0</v>
      </c>
      <c r="AJ238" s="68">
        <v>0</v>
      </c>
      <c r="AK238" s="127">
        <v>0</v>
      </c>
      <c r="AL238" s="68">
        <v>0</v>
      </c>
      <c r="AM238" s="128">
        <v>0</v>
      </c>
      <c r="AN238" s="129">
        <f t="shared" si="6"/>
        <v>0</v>
      </c>
      <c r="AO238" s="135">
        <f t="shared" si="7"/>
        <v>0</v>
      </c>
    </row>
    <row r="239" spans="1:41" x14ac:dyDescent="0.3">
      <c r="A239" s="78" t="s">
        <v>274</v>
      </c>
      <c r="B239" s="50" t="s">
        <v>42</v>
      </c>
      <c r="C239" s="50" t="s">
        <v>40</v>
      </c>
      <c r="D239" s="50">
        <v>8</v>
      </c>
      <c r="E239" s="160"/>
      <c r="F239" s="52" t="s">
        <v>340</v>
      </c>
      <c r="G239" s="68">
        <v>169</v>
      </c>
      <c r="H239" s="94">
        <v>1</v>
      </c>
      <c r="I239" s="68">
        <v>170</v>
      </c>
      <c r="J239" s="133">
        <v>166</v>
      </c>
      <c r="K239" s="94">
        <v>-9</v>
      </c>
      <c r="L239" s="134">
        <v>157</v>
      </c>
      <c r="M239" s="68">
        <v>132</v>
      </c>
      <c r="N239" s="94">
        <v>2</v>
      </c>
      <c r="O239" s="68">
        <v>134</v>
      </c>
      <c r="P239" s="154">
        <v>0.15</v>
      </c>
      <c r="Q239" s="153">
        <v>16</v>
      </c>
      <c r="R239" s="153" t="s">
        <v>340</v>
      </c>
      <c r="S239" s="125">
        <v>0</v>
      </c>
      <c r="T239" s="68">
        <v>0</v>
      </c>
      <c r="U239" s="68">
        <v>0</v>
      </c>
      <c r="V239" s="68">
        <v>0</v>
      </c>
      <c r="W239" s="68">
        <v>0</v>
      </c>
      <c r="X239" s="68">
        <v>0</v>
      </c>
      <c r="Y239" s="68">
        <v>0</v>
      </c>
      <c r="Z239" s="125">
        <v>0</v>
      </c>
      <c r="AA239" s="68">
        <v>0</v>
      </c>
      <c r="AB239" s="68">
        <v>0</v>
      </c>
      <c r="AC239" s="68">
        <v>0</v>
      </c>
      <c r="AD239" s="68">
        <v>0</v>
      </c>
      <c r="AE239" s="68">
        <v>0</v>
      </c>
      <c r="AF239" s="68">
        <v>0</v>
      </c>
      <c r="AG239" s="68">
        <v>0</v>
      </c>
      <c r="AH239" s="68">
        <v>0</v>
      </c>
      <c r="AI239" s="125">
        <v>0</v>
      </c>
      <c r="AJ239" s="68">
        <v>0</v>
      </c>
      <c r="AK239" s="127">
        <v>0</v>
      </c>
      <c r="AL239" s="68">
        <v>0</v>
      </c>
      <c r="AM239" s="128">
        <v>0</v>
      </c>
      <c r="AN239" s="129">
        <f t="shared" si="6"/>
        <v>0</v>
      </c>
      <c r="AO239" s="135">
        <f t="shared" si="7"/>
        <v>0</v>
      </c>
    </row>
    <row r="240" spans="1:41" x14ac:dyDescent="0.3">
      <c r="A240" s="78" t="s">
        <v>454</v>
      </c>
      <c r="B240" s="50" t="s">
        <v>43</v>
      </c>
      <c r="C240" s="50" t="s">
        <v>18</v>
      </c>
      <c r="D240" s="50">
        <v>4</v>
      </c>
      <c r="E240" s="160"/>
      <c r="F240" s="52" t="s">
        <v>340</v>
      </c>
      <c r="G240" s="68">
        <v>142</v>
      </c>
      <c r="H240" s="94">
        <v>30</v>
      </c>
      <c r="I240" s="68">
        <v>172</v>
      </c>
      <c r="J240" s="133">
        <v>172</v>
      </c>
      <c r="K240" s="94">
        <v>1</v>
      </c>
      <c r="L240" s="134">
        <v>173</v>
      </c>
      <c r="M240" s="68">
        <v>194</v>
      </c>
      <c r="N240" s="94">
        <v>2</v>
      </c>
      <c r="O240" s="68">
        <v>196</v>
      </c>
      <c r="P240" s="154">
        <v>0.16</v>
      </c>
      <c r="Q240" s="153">
        <v>16</v>
      </c>
      <c r="R240" s="153" t="s">
        <v>340</v>
      </c>
      <c r="S240" s="125">
        <v>0</v>
      </c>
      <c r="T240" s="68">
        <v>0</v>
      </c>
      <c r="U240" s="68">
        <v>0</v>
      </c>
      <c r="V240" s="68">
        <v>0</v>
      </c>
      <c r="W240" s="68">
        <v>0</v>
      </c>
      <c r="X240" s="68">
        <v>0</v>
      </c>
      <c r="Y240" s="68">
        <v>0</v>
      </c>
      <c r="Z240" s="125">
        <v>0</v>
      </c>
      <c r="AA240" s="68">
        <v>0</v>
      </c>
      <c r="AB240" s="68">
        <v>0</v>
      </c>
      <c r="AC240" s="68">
        <v>0</v>
      </c>
      <c r="AD240" s="68">
        <v>0</v>
      </c>
      <c r="AE240" s="68">
        <v>0</v>
      </c>
      <c r="AF240" s="68">
        <v>0</v>
      </c>
      <c r="AG240" s="68">
        <v>0</v>
      </c>
      <c r="AH240" s="68">
        <v>0</v>
      </c>
      <c r="AI240" s="125">
        <v>0</v>
      </c>
      <c r="AJ240" s="68">
        <v>0</v>
      </c>
      <c r="AK240" s="127">
        <v>0</v>
      </c>
      <c r="AL240" s="68">
        <v>0</v>
      </c>
      <c r="AM240" s="128">
        <v>0</v>
      </c>
      <c r="AN240" s="129">
        <f t="shared" si="6"/>
        <v>0</v>
      </c>
      <c r="AO240" s="135">
        <f t="shared" si="7"/>
        <v>0</v>
      </c>
    </row>
    <row r="241" spans="1:41" x14ac:dyDescent="0.3">
      <c r="A241" s="78" t="s">
        <v>455</v>
      </c>
      <c r="B241" s="50" t="s">
        <v>43</v>
      </c>
      <c r="C241" s="50" t="s">
        <v>26</v>
      </c>
      <c r="D241" s="50">
        <v>11</v>
      </c>
      <c r="E241" s="160"/>
      <c r="F241" s="52" t="s">
        <v>340</v>
      </c>
      <c r="G241" s="68">
        <v>121</v>
      </c>
      <c r="H241" s="94">
        <v>52</v>
      </c>
      <c r="I241" s="68">
        <v>173</v>
      </c>
      <c r="J241" s="133">
        <v>128</v>
      </c>
      <c r="K241" s="94" t="s">
        <v>340</v>
      </c>
      <c r="L241" s="134">
        <v>128</v>
      </c>
      <c r="M241" s="68">
        <v>91</v>
      </c>
      <c r="N241" s="94">
        <v>26</v>
      </c>
      <c r="O241" s="68">
        <v>117</v>
      </c>
      <c r="P241" s="154">
        <v>0.54</v>
      </c>
      <c r="Q241" s="153">
        <v>16</v>
      </c>
      <c r="R241" s="153" t="s">
        <v>340</v>
      </c>
      <c r="S241" s="125">
        <v>0</v>
      </c>
      <c r="T241" s="68">
        <v>0</v>
      </c>
      <c r="U241" s="68">
        <v>0</v>
      </c>
      <c r="V241" s="68">
        <v>0</v>
      </c>
      <c r="W241" s="68">
        <v>0</v>
      </c>
      <c r="X241" s="68">
        <v>0</v>
      </c>
      <c r="Y241" s="68">
        <v>0</v>
      </c>
      <c r="Z241" s="125">
        <v>0</v>
      </c>
      <c r="AA241" s="68">
        <v>0</v>
      </c>
      <c r="AB241" s="68">
        <v>0</v>
      </c>
      <c r="AC241" s="68">
        <v>0</v>
      </c>
      <c r="AD241" s="68">
        <v>0</v>
      </c>
      <c r="AE241" s="68">
        <v>0</v>
      </c>
      <c r="AF241" s="68">
        <v>0</v>
      </c>
      <c r="AG241" s="68">
        <v>0</v>
      </c>
      <c r="AH241" s="68">
        <v>0</v>
      </c>
      <c r="AI241" s="125">
        <v>0</v>
      </c>
      <c r="AJ241" s="68">
        <v>0</v>
      </c>
      <c r="AK241" s="127">
        <v>0</v>
      </c>
      <c r="AL241" s="68">
        <v>0</v>
      </c>
      <c r="AM241" s="128">
        <v>0</v>
      </c>
      <c r="AN241" s="129">
        <f t="shared" si="6"/>
        <v>0</v>
      </c>
      <c r="AO241" s="135">
        <f t="shared" si="7"/>
        <v>0</v>
      </c>
    </row>
    <row r="242" spans="1:41" x14ac:dyDescent="0.3">
      <c r="A242" s="78" t="s">
        <v>456</v>
      </c>
      <c r="B242" s="50" t="s">
        <v>43</v>
      </c>
      <c r="C242" s="50" t="s">
        <v>39</v>
      </c>
      <c r="D242" s="50">
        <v>9</v>
      </c>
      <c r="E242" s="160" t="s">
        <v>465</v>
      </c>
      <c r="F242" s="52" t="s">
        <v>340</v>
      </c>
      <c r="G242" s="68">
        <v>300</v>
      </c>
      <c r="H242" s="94">
        <v>-118</v>
      </c>
      <c r="I242" s="68">
        <v>182</v>
      </c>
      <c r="J242" s="133">
        <v>272</v>
      </c>
      <c r="K242" s="94">
        <v>28</v>
      </c>
      <c r="L242" s="134">
        <v>300</v>
      </c>
      <c r="M242" s="68">
        <v>361</v>
      </c>
      <c r="N242" s="94">
        <v>-61</v>
      </c>
      <c r="O242" s="68">
        <v>300</v>
      </c>
      <c r="P242" s="80">
        <v>0</v>
      </c>
      <c r="Q242" s="153">
        <v>16</v>
      </c>
      <c r="R242" s="153" t="s">
        <v>340</v>
      </c>
      <c r="S242" s="125">
        <v>0</v>
      </c>
      <c r="T242" s="68">
        <v>0</v>
      </c>
      <c r="U242" s="68">
        <v>0</v>
      </c>
      <c r="V242" s="68">
        <v>0</v>
      </c>
      <c r="W242" s="68">
        <v>0</v>
      </c>
      <c r="X242" s="68">
        <v>0</v>
      </c>
      <c r="Y242" s="68">
        <v>0</v>
      </c>
      <c r="Z242" s="125">
        <v>0</v>
      </c>
      <c r="AA242" s="68">
        <v>0</v>
      </c>
      <c r="AB242" s="68">
        <v>0</v>
      </c>
      <c r="AC242" s="68">
        <v>0</v>
      </c>
      <c r="AD242" s="68">
        <v>0</v>
      </c>
      <c r="AE242" s="68">
        <v>0</v>
      </c>
      <c r="AF242" s="68">
        <v>0</v>
      </c>
      <c r="AG242" s="68">
        <v>0</v>
      </c>
      <c r="AH242" s="68">
        <v>0</v>
      </c>
      <c r="AI242" s="125">
        <v>0</v>
      </c>
      <c r="AJ242" s="68">
        <v>0</v>
      </c>
      <c r="AK242" s="127">
        <v>0</v>
      </c>
      <c r="AL242" s="68">
        <v>0</v>
      </c>
      <c r="AM242" s="128">
        <v>0</v>
      </c>
      <c r="AN242" s="129">
        <f t="shared" si="6"/>
        <v>0</v>
      </c>
      <c r="AO242" s="135">
        <f t="shared" si="7"/>
        <v>0</v>
      </c>
    </row>
    <row r="243" spans="1:41" x14ac:dyDescent="0.3">
      <c r="A243" s="78"/>
      <c r="B243" s="50"/>
      <c r="C243" s="50"/>
      <c r="D243" s="50"/>
      <c r="E243" s="160"/>
      <c r="F243" s="52"/>
      <c r="G243" s="68"/>
      <c r="H243" s="95"/>
      <c r="I243" s="68"/>
      <c r="J243" s="68"/>
      <c r="K243" s="95"/>
      <c r="L243" s="68"/>
      <c r="M243" s="68"/>
      <c r="N243" s="95"/>
      <c r="O243" s="68"/>
      <c r="P243" s="80"/>
      <c r="Q243" s="153"/>
      <c r="R243" s="153"/>
      <c r="S243" s="125"/>
      <c r="T243" s="68"/>
      <c r="U243" s="68"/>
      <c r="V243" s="68"/>
      <c r="W243" s="68"/>
      <c r="X243" s="68"/>
      <c r="Y243" s="68"/>
      <c r="Z243" s="125"/>
      <c r="AA243" s="68"/>
      <c r="AB243" s="68"/>
      <c r="AC243" s="68"/>
      <c r="AD243" s="68"/>
      <c r="AE243" s="68"/>
      <c r="AF243" s="68"/>
      <c r="AG243" s="68"/>
      <c r="AH243" s="68"/>
      <c r="AI243" s="125"/>
      <c r="AJ243" s="68"/>
      <c r="AK243" s="127"/>
      <c r="AL243" s="68"/>
      <c r="AM243" s="128"/>
      <c r="AN243" s="129"/>
      <c r="AO243" s="135"/>
    </row>
    <row r="244" spans="1:41" x14ac:dyDescent="0.3">
      <c r="A244" s="78"/>
      <c r="B244" s="50"/>
      <c r="C244" s="50"/>
      <c r="D244" s="50"/>
      <c r="E244" s="160"/>
      <c r="F244" s="52"/>
      <c r="G244" s="68"/>
      <c r="H244" s="95"/>
      <c r="I244" s="68"/>
      <c r="J244" s="68"/>
      <c r="K244" s="95"/>
      <c r="L244" s="68"/>
      <c r="M244" s="68"/>
      <c r="N244" s="95"/>
      <c r="O244" s="68"/>
      <c r="P244" s="80"/>
      <c r="Q244" s="153"/>
      <c r="R244" s="153"/>
      <c r="S244" s="125"/>
      <c r="T244" s="68"/>
      <c r="U244" s="68"/>
      <c r="V244" s="68"/>
      <c r="W244" s="68"/>
      <c r="X244" s="68"/>
      <c r="Y244" s="68"/>
      <c r="Z244" s="125"/>
      <c r="AA244" s="68"/>
      <c r="AB244" s="68"/>
      <c r="AC244" s="68"/>
      <c r="AD244" s="68"/>
      <c r="AE244" s="68"/>
      <c r="AF244" s="68"/>
      <c r="AG244" s="68"/>
      <c r="AH244" s="68"/>
      <c r="AI244" s="125"/>
      <c r="AJ244" s="68"/>
      <c r="AK244" s="127"/>
      <c r="AL244" s="68"/>
      <c r="AM244" s="128"/>
      <c r="AN244" s="129"/>
      <c r="AO244" s="135"/>
    </row>
    <row r="245" spans="1:41" x14ac:dyDescent="0.3">
      <c r="A245" s="78"/>
      <c r="B245" s="50"/>
      <c r="C245" s="50"/>
      <c r="D245" s="50"/>
      <c r="E245" s="160"/>
      <c r="F245" s="52"/>
      <c r="G245" s="68"/>
      <c r="H245" s="95"/>
      <c r="I245" s="68"/>
      <c r="J245" s="68"/>
      <c r="K245" s="95"/>
      <c r="L245" s="68"/>
      <c r="M245" s="68"/>
      <c r="N245" s="95"/>
      <c r="O245" s="68"/>
      <c r="P245" s="80"/>
      <c r="Q245" s="153"/>
      <c r="R245" s="153"/>
      <c r="S245" s="125"/>
      <c r="T245" s="68"/>
      <c r="U245" s="68"/>
      <c r="V245" s="68"/>
      <c r="W245" s="68"/>
      <c r="X245" s="68"/>
      <c r="Y245" s="68"/>
      <c r="Z245" s="125"/>
      <c r="AA245" s="68"/>
      <c r="AB245" s="68"/>
      <c r="AC245" s="68"/>
      <c r="AD245" s="68"/>
      <c r="AE245" s="68"/>
      <c r="AF245" s="68"/>
      <c r="AG245" s="68"/>
      <c r="AH245" s="68"/>
      <c r="AI245" s="125"/>
      <c r="AJ245" s="68"/>
      <c r="AK245" s="127"/>
      <c r="AL245" s="68"/>
      <c r="AM245" s="128"/>
      <c r="AN245" s="129"/>
      <c r="AO245" s="135"/>
    </row>
    <row r="246" spans="1:41" x14ac:dyDescent="0.3">
      <c r="A246" s="78"/>
      <c r="B246" s="50"/>
      <c r="C246" s="50"/>
      <c r="D246" s="50"/>
      <c r="E246" s="160"/>
      <c r="F246" s="52"/>
      <c r="G246" s="68"/>
      <c r="H246" s="95"/>
      <c r="I246" s="68"/>
      <c r="J246" s="68"/>
      <c r="K246" s="95"/>
      <c r="L246" s="68"/>
      <c r="M246" s="68"/>
      <c r="N246" s="95"/>
      <c r="O246" s="68"/>
      <c r="P246" s="80"/>
      <c r="Q246" s="153"/>
      <c r="R246" s="153"/>
      <c r="S246" s="125"/>
      <c r="T246" s="68"/>
      <c r="U246" s="68"/>
      <c r="V246" s="68"/>
      <c r="W246" s="68"/>
      <c r="X246" s="68"/>
      <c r="Y246" s="68"/>
      <c r="Z246" s="125"/>
      <c r="AA246" s="68"/>
      <c r="AB246" s="68"/>
      <c r="AC246" s="68"/>
      <c r="AD246" s="68"/>
      <c r="AE246" s="68"/>
      <c r="AF246" s="68"/>
      <c r="AG246" s="68"/>
      <c r="AH246" s="68"/>
      <c r="AI246" s="125"/>
      <c r="AJ246" s="68"/>
      <c r="AK246" s="127"/>
      <c r="AL246" s="68"/>
      <c r="AM246" s="128"/>
      <c r="AN246" s="129"/>
      <c r="AO246" s="135"/>
    </row>
    <row r="247" spans="1:41" x14ac:dyDescent="0.3">
      <c r="A247" s="78"/>
      <c r="B247" s="50"/>
      <c r="C247" s="50"/>
      <c r="D247" s="50"/>
      <c r="E247" s="160"/>
      <c r="F247" s="52"/>
      <c r="G247" s="68"/>
      <c r="H247" s="95"/>
      <c r="I247" s="68"/>
      <c r="J247" s="68"/>
      <c r="K247" s="95"/>
      <c r="L247" s="68"/>
      <c r="M247" s="68"/>
      <c r="N247" s="95"/>
      <c r="O247" s="68"/>
      <c r="P247" s="80"/>
      <c r="Q247" s="153"/>
      <c r="R247" s="153"/>
      <c r="S247" s="125"/>
      <c r="T247" s="68"/>
      <c r="U247" s="68"/>
      <c r="V247" s="68"/>
      <c r="W247" s="68"/>
      <c r="X247" s="68"/>
      <c r="Y247" s="68"/>
      <c r="Z247" s="125"/>
      <c r="AA247" s="68"/>
      <c r="AB247" s="68"/>
      <c r="AC247" s="68"/>
      <c r="AD247" s="68"/>
      <c r="AE247" s="68"/>
      <c r="AF247" s="68"/>
      <c r="AG247" s="68"/>
      <c r="AH247" s="68"/>
      <c r="AI247" s="125"/>
      <c r="AJ247" s="68"/>
      <c r="AK247" s="127"/>
      <c r="AL247" s="68"/>
      <c r="AM247" s="128"/>
      <c r="AN247" s="129"/>
      <c r="AO247" s="135"/>
    </row>
    <row r="248" spans="1:41" x14ac:dyDescent="0.3">
      <c r="A248" s="78"/>
      <c r="B248" s="50"/>
      <c r="C248" s="50"/>
      <c r="D248" s="50"/>
      <c r="E248" s="160"/>
      <c r="F248" s="52"/>
      <c r="G248" s="68"/>
      <c r="H248" s="95"/>
      <c r="I248" s="68"/>
      <c r="J248" s="68"/>
      <c r="K248" s="95"/>
      <c r="L248" s="68"/>
      <c r="M248" s="68"/>
      <c r="N248" s="95"/>
      <c r="O248" s="68"/>
      <c r="P248" s="80"/>
      <c r="Q248" s="153"/>
      <c r="R248" s="153"/>
      <c r="S248" s="125"/>
      <c r="T248" s="68"/>
      <c r="U248" s="68"/>
      <c r="V248" s="68"/>
      <c r="W248" s="68"/>
      <c r="X248" s="68"/>
      <c r="Y248" s="68"/>
      <c r="Z248" s="125"/>
      <c r="AA248" s="68"/>
      <c r="AB248" s="68"/>
      <c r="AC248" s="68"/>
      <c r="AD248" s="68"/>
      <c r="AE248" s="68"/>
      <c r="AF248" s="68"/>
      <c r="AG248" s="68"/>
      <c r="AH248" s="68"/>
      <c r="AI248" s="125"/>
      <c r="AJ248" s="68"/>
      <c r="AK248" s="127"/>
      <c r="AL248" s="68"/>
      <c r="AM248" s="128"/>
      <c r="AN248" s="129"/>
      <c r="AO248" s="135"/>
    </row>
    <row r="249" spans="1:41" x14ac:dyDescent="0.3">
      <c r="A249" s="78"/>
      <c r="B249" s="50"/>
      <c r="C249" s="50"/>
      <c r="D249" s="50"/>
      <c r="E249" s="160"/>
      <c r="F249" s="52"/>
      <c r="G249" s="68"/>
      <c r="H249" s="95"/>
      <c r="I249" s="68"/>
      <c r="J249" s="68"/>
      <c r="K249" s="95"/>
      <c r="L249" s="68"/>
      <c r="M249" s="68"/>
      <c r="N249" s="95"/>
      <c r="O249" s="68"/>
      <c r="P249" s="80"/>
      <c r="Q249" s="153"/>
      <c r="R249" s="153"/>
      <c r="S249" s="125"/>
      <c r="T249" s="68"/>
      <c r="U249" s="68"/>
      <c r="V249" s="68"/>
      <c r="W249" s="68"/>
      <c r="X249" s="68"/>
      <c r="Y249" s="68"/>
      <c r="Z249" s="125"/>
      <c r="AA249" s="68"/>
      <c r="AB249" s="68"/>
      <c r="AC249" s="68"/>
      <c r="AD249" s="68"/>
      <c r="AE249" s="68"/>
      <c r="AF249" s="68"/>
      <c r="AG249" s="68"/>
      <c r="AH249" s="68"/>
      <c r="AI249" s="125"/>
      <c r="AJ249" s="68"/>
      <c r="AK249" s="127"/>
      <c r="AL249" s="68"/>
      <c r="AM249" s="128"/>
      <c r="AN249" s="129"/>
      <c r="AO249" s="135"/>
    </row>
    <row r="250" spans="1:41" x14ac:dyDescent="0.3">
      <c r="A250" s="78"/>
      <c r="B250" s="50"/>
      <c r="C250" s="50"/>
      <c r="D250" s="50"/>
      <c r="E250" s="160"/>
      <c r="F250" s="52"/>
      <c r="G250" s="68"/>
      <c r="H250" s="95"/>
      <c r="I250" s="68"/>
      <c r="J250" s="68"/>
      <c r="K250" s="95"/>
      <c r="L250" s="68"/>
      <c r="M250" s="68"/>
      <c r="N250" s="95"/>
      <c r="O250" s="68"/>
      <c r="P250" s="80"/>
      <c r="Q250" s="153"/>
      <c r="R250" s="153"/>
      <c r="S250" s="125"/>
      <c r="T250" s="68"/>
      <c r="U250" s="68"/>
      <c r="V250" s="68"/>
      <c r="W250" s="68"/>
      <c r="X250" s="68"/>
      <c r="Y250" s="68"/>
      <c r="Z250" s="125"/>
      <c r="AA250" s="68"/>
      <c r="AB250" s="68"/>
      <c r="AC250" s="68"/>
      <c r="AD250" s="68"/>
      <c r="AE250" s="68"/>
      <c r="AF250" s="68"/>
      <c r="AG250" s="68"/>
      <c r="AH250" s="68"/>
      <c r="AI250" s="125"/>
      <c r="AJ250" s="68"/>
      <c r="AK250" s="127"/>
      <c r="AL250" s="68"/>
      <c r="AM250" s="128"/>
      <c r="AN250" s="129"/>
      <c r="AO250" s="135"/>
    </row>
    <row r="251" spans="1:41" x14ac:dyDescent="0.3">
      <c r="A251" s="78"/>
      <c r="B251" s="50"/>
      <c r="C251" s="50"/>
      <c r="D251" s="50"/>
      <c r="E251" s="160"/>
      <c r="F251" s="52"/>
      <c r="G251" s="68"/>
      <c r="H251" s="95"/>
      <c r="I251" s="68"/>
      <c r="J251" s="68"/>
      <c r="K251" s="95"/>
      <c r="L251" s="68"/>
      <c r="M251" s="68"/>
      <c r="N251" s="95"/>
      <c r="O251" s="68"/>
      <c r="P251" s="80"/>
      <c r="Q251" s="153"/>
      <c r="R251" s="153"/>
      <c r="S251" s="125"/>
      <c r="T251" s="68"/>
      <c r="U251" s="68"/>
      <c r="V251" s="68"/>
      <c r="W251" s="68"/>
      <c r="X251" s="68"/>
      <c r="Y251" s="68"/>
      <c r="Z251" s="125"/>
      <c r="AA251" s="68"/>
      <c r="AB251" s="68"/>
      <c r="AC251" s="68"/>
      <c r="AD251" s="68"/>
      <c r="AE251" s="68"/>
      <c r="AF251" s="68"/>
      <c r="AG251" s="68"/>
      <c r="AH251" s="68"/>
      <c r="AI251" s="125"/>
      <c r="AJ251" s="68"/>
      <c r="AK251" s="127"/>
      <c r="AL251" s="68"/>
      <c r="AM251" s="128"/>
      <c r="AN251" s="129"/>
      <c r="AO251" s="135"/>
    </row>
    <row r="252" spans="1:41" x14ac:dyDescent="0.3">
      <c r="A252" s="78"/>
      <c r="B252" s="50"/>
      <c r="C252" s="50"/>
      <c r="D252" s="50"/>
      <c r="E252" s="160"/>
      <c r="F252" s="52"/>
      <c r="G252" s="68"/>
      <c r="H252" s="95"/>
      <c r="I252" s="68"/>
      <c r="J252" s="68"/>
      <c r="K252" s="95"/>
      <c r="L252" s="68"/>
      <c r="M252" s="68"/>
      <c r="N252" s="95"/>
      <c r="O252" s="68"/>
      <c r="P252" s="80"/>
      <c r="Q252" s="153"/>
      <c r="R252" s="153"/>
      <c r="S252" s="125"/>
      <c r="T252" s="68"/>
      <c r="U252" s="68"/>
      <c r="V252" s="68"/>
      <c r="W252" s="68"/>
      <c r="X252" s="68"/>
      <c r="Y252" s="68"/>
      <c r="Z252" s="125"/>
      <c r="AA252" s="68"/>
      <c r="AB252" s="68"/>
      <c r="AC252" s="68"/>
      <c r="AD252" s="68"/>
      <c r="AE252" s="68"/>
      <c r="AF252" s="68"/>
      <c r="AG252" s="68"/>
      <c r="AH252" s="68"/>
      <c r="AI252" s="125"/>
      <c r="AJ252" s="68"/>
      <c r="AK252" s="127"/>
      <c r="AL252" s="68"/>
      <c r="AM252" s="128"/>
      <c r="AN252" s="129"/>
      <c r="AO252" s="135"/>
    </row>
    <row r="253" spans="1:41" x14ac:dyDescent="0.3">
      <c r="A253" s="78"/>
      <c r="B253" s="50"/>
      <c r="C253" s="50"/>
      <c r="D253" s="50"/>
      <c r="E253" s="160"/>
      <c r="F253" s="52"/>
      <c r="G253" s="68"/>
      <c r="H253" s="95"/>
      <c r="I253" s="68"/>
      <c r="J253" s="68"/>
      <c r="K253" s="95"/>
      <c r="L253" s="68"/>
      <c r="M253" s="68"/>
      <c r="N253" s="95"/>
      <c r="O253" s="68"/>
      <c r="P253" s="80"/>
      <c r="Q253" s="153"/>
      <c r="R253" s="153"/>
      <c r="S253" s="125"/>
      <c r="T253" s="68"/>
      <c r="U253" s="68"/>
      <c r="V253" s="68"/>
      <c r="W253" s="68"/>
      <c r="X253" s="68"/>
      <c r="Y253" s="68"/>
      <c r="Z253" s="125"/>
      <c r="AA253" s="68"/>
      <c r="AB253" s="68"/>
      <c r="AC253" s="68"/>
      <c r="AD253" s="68"/>
      <c r="AE253" s="68"/>
      <c r="AF253" s="68"/>
      <c r="AG253" s="68"/>
      <c r="AH253" s="68"/>
      <c r="AI253" s="125"/>
      <c r="AJ253" s="68"/>
      <c r="AK253" s="127"/>
      <c r="AL253" s="68"/>
      <c r="AM253" s="128"/>
      <c r="AN253" s="129"/>
      <c r="AO253" s="135"/>
    </row>
    <row r="254" spans="1:41" x14ac:dyDescent="0.3">
      <c r="A254" s="78"/>
      <c r="B254" s="50"/>
      <c r="C254" s="50"/>
      <c r="D254" s="50"/>
      <c r="E254" s="160"/>
      <c r="F254" s="52"/>
      <c r="G254" s="68"/>
      <c r="H254" s="95"/>
      <c r="I254" s="68"/>
      <c r="J254" s="68"/>
      <c r="K254" s="95"/>
      <c r="L254" s="68"/>
      <c r="M254" s="68"/>
      <c r="N254" s="95"/>
      <c r="O254" s="68"/>
      <c r="P254" s="80"/>
      <c r="Q254" s="153"/>
      <c r="R254" s="153"/>
      <c r="S254" s="125"/>
      <c r="T254" s="68"/>
      <c r="U254" s="68"/>
      <c r="V254" s="68"/>
      <c r="W254" s="68"/>
      <c r="X254" s="68"/>
      <c r="Y254" s="68"/>
      <c r="Z254" s="125"/>
      <c r="AA254" s="68"/>
      <c r="AB254" s="68"/>
      <c r="AC254" s="68"/>
      <c r="AD254" s="68"/>
      <c r="AE254" s="68"/>
      <c r="AF254" s="68"/>
      <c r="AG254" s="68"/>
      <c r="AH254" s="68"/>
      <c r="AI254" s="125"/>
      <c r="AJ254" s="68"/>
      <c r="AK254" s="127"/>
      <c r="AL254" s="68"/>
      <c r="AM254" s="128"/>
      <c r="AN254" s="129"/>
      <c r="AO254" s="135"/>
    </row>
    <row r="255" spans="1:41" x14ac:dyDescent="0.3">
      <c r="A255" s="78"/>
      <c r="B255" s="50"/>
      <c r="C255" s="50"/>
      <c r="D255" s="50"/>
      <c r="E255" s="160"/>
      <c r="F255" s="52"/>
      <c r="G255" s="68"/>
      <c r="H255" s="95"/>
      <c r="I255" s="68"/>
      <c r="J255" s="68"/>
      <c r="K255" s="95"/>
      <c r="L255" s="68"/>
      <c r="M255" s="68"/>
      <c r="N255" s="95"/>
      <c r="O255" s="68"/>
      <c r="P255" s="80"/>
      <c r="Q255" s="153"/>
      <c r="R255" s="153"/>
      <c r="S255" s="125"/>
      <c r="T255" s="68"/>
      <c r="U255" s="68"/>
      <c r="V255" s="68"/>
      <c r="W255" s="68"/>
      <c r="X255" s="68"/>
      <c r="Y255" s="68"/>
      <c r="Z255" s="125"/>
      <c r="AA255" s="68"/>
      <c r="AB255" s="68"/>
      <c r="AC255" s="68"/>
      <c r="AD255" s="68"/>
      <c r="AE255" s="68"/>
      <c r="AF255" s="68"/>
      <c r="AG255" s="68"/>
      <c r="AH255" s="68"/>
      <c r="AI255" s="125"/>
      <c r="AJ255" s="68"/>
      <c r="AK255" s="127"/>
      <c r="AL255" s="68"/>
      <c r="AM255" s="128"/>
      <c r="AN255" s="129"/>
      <c r="AO255" s="135"/>
    </row>
    <row r="256" spans="1:41" x14ac:dyDescent="0.3">
      <c r="A256" s="78"/>
      <c r="B256" s="50"/>
      <c r="C256" s="50"/>
      <c r="D256" s="50"/>
      <c r="E256" s="160"/>
      <c r="F256" s="52"/>
      <c r="G256" s="68"/>
      <c r="H256" s="95"/>
      <c r="I256" s="68"/>
      <c r="J256" s="68"/>
      <c r="K256" s="95"/>
      <c r="L256" s="68"/>
      <c r="M256" s="68"/>
      <c r="N256" s="95"/>
      <c r="O256" s="68"/>
      <c r="P256" s="80"/>
      <c r="Q256" s="153"/>
      <c r="R256" s="153"/>
      <c r="S256" s="125"/>
      <c r="T256" s="68"/>
      <c r="U256" s="68"/>
      <c r="V256" s="68"/>
      <c r="W256" s="68"/>
      <c r="X256" s="68"/>
      <c r="Y256" s="68"/>
      <c r="Z256" s="125"/>
      <c r="AA256" s="68"/>
      <c r="AB256" s="68"/>
      <c r="AC256" s="68"/>
      <c r="AD256" s="68"/>
      <c r="AE256" s="68"/>
      <c r="AF256" s="68"/>
      <c r="AG256" s="68"/>
      <c r="AH256" s="68"/>
      <c r="AI256" s="125"/>
      <c r="AJ256" s="68"/>
      <c r="AK256" s="127"/>
      <c r="AL256" s="68"/>
      <c r="AM256" s="128"/>
      <c r="AN256" s="129"/>
      <c r="AO256" s="135"/>
    </row>
    <row r="257" spans="1:41" x14ac:dyDescent="0.3">
      <c r="A257" s="78"/>
      <c r="B257" s="50"/>
      <c r="C257" s="50"/>
      <c r="D257" s="50"/>
      <c r="E257" s="160"/>
      <c r="F257" s="52"/>
      <c r="G257" s="68"/>
      <c r="H257" s="95"/>
      <c r="I257" s="68"/>
      <c r="J257" s="68"/>
      <c r="K257" s="95"/>
      <c r="L257" s="68"/>
      <c r="M257" s="68"/>
      <c r="N257" s="95"/>
      <c r="O257" s="68"/>
      <c r="P257" s="80"/>
      <c r="Q257" s="153"/>
      <c r="R257" s="153"/>
      <c r="S257" s="125"/>
      <c r="T257" s="68"/>
      <c r="U257" s="68"/>
      <c r="V257" s="68"/>
      <c r="W257" s="68"/>
      <c r="X257" s="68"/>
      <c r="Y257" s="68"/>
      <c r="Z257" s="125"/>
      <c r="AA257" s="68"/>
      <c r="AB257" s="68"/>
      <c r="AC257" s="68"/>
      <c r="AD257" s="68"/>
      <c r="AE257" s="68"/>
      <c r="AF257" s="68"/>
      <c r="AG257" s="68"/>
      <c r="AH257" s="68"/>
      <c r="AI257" s="125"/>
      <c r="AJ257" s="68"/>
      <c r="AK257" s="127"/>
      <c r="AL257" s="68"/>
      <c r="AM257" s="128"/>
      <c r="AN257" s="129"/>
      <c r="AO257" s="135"/>
    </row>
    <row r="258" spans="1:41" x14ac:dyDescent="0.3">
      <c r="A258" s="78"/>
      <c r="B258" s="50"/>
      <c r="C258" s="50"/>
      <c r="D258" s="50"/>
      <c r="E258" s="160"/>
      <c r="F258" s="52"/>
      <c r="G258" s="68"/>
      <c r="H258" s="95"/>
      <c r="I258" s="68"/>
      <c r="J258" s="68"/>
      <c r="K258" s="95"/>
      <c r="L258" s="68"/>
      <c r="M258" s="68"/>
      <c r="N258" s="95"/>
      <c r="O258" s="68"/>
      <c r="P258" s="80"/>
      <c r="Q258" s="153"/>
      <c r="R258" s="153"/>
      <c r="S258" s="125"/>
      <c r="T258" s="68"/>
      <c r="U258" s="68"/>
      <c r="V258" s="68"/>
      <c r="W258" s="68"/>
      <c r="X258" s="68"/>
      <c r="Y258" s="68"/>
      <c r="Z258" s="125"/>
      <c r="AA258" s="68"/>
      <c r="AB258" s="68"/>
      <c r="AC258" s="68"/>
      <c r="AD258" s="68"/>
      <c r="AE258" s="68"/>
      <c r="AF258" s="68"/>
      <c r="AG258" s="68"/>
      <c r="AH258" s="68"/>
      <c r="AI258" s="125"/>
      <c r="AJ258" s="68"/>
      <c r="AK258" s="127"/>
      <c r="AL258" s="68"/>
      <c r="AM258" s="128"/>
      <c r="AN258" s="129"/>
      <c r="AO258" s="135"/>
    </row>
    <row r="259" spans="1:41" x14ac:dyDescent="0.3">
      <c r="A259" s="78"/>
      <c r="B259" s="50"/>
      <c r="C259" s="50"/>
      <c r="D259" s="50"/>
      <c r="E259" s="160"/>
      <c r="F259" s="52"/>
      <c r="G259" s="68"/>
      <c r="H259" s="95"/>
      <c r="I259" s="68"/>
      <c r="J259" s="68"/>
      <c r="K259" s="95"/>
      <c r="L259" s="68"/>
      <c r="M259" s="68"/>
      <c r="N259" s="95"/>
      <c r="O259" s="68"/>
      <c r="P259" s="80"/>
      <c r="Q259" s="153"/>
      <c r="R259" s="153"/>
      <c r="S259" s="125"/>
      <c r="T259" s="68"/>
      <c r="U259" s="68"/>
      <c r="V259" s="68"/>
      <c r="W259" s="68"/>
      <c r="X259" s="68"/>
      <c r="Y259" s="68"/>
      <c r="Z259" s="125"/>
      <c r="AA259" s="68"/>
      <c r="AB259" s="68"/>
      <c r="AC259" s="68"/>
      <c r="AD259" s="68"/>
      <c r="AE259" s="68"/>
      <c r="AF259" s="68"/>
      <c r="AG259" s="68"/>
      <c r="AH259" s="68"/>
      <c r="AI259" s="125"/>
      <c r="AJ259" s="68"/>
      <c r="AK259" s="127"/>
      <c r="AL259" s="130"/>
      <c r="AM259" s="130"/>
      <c r="AN259" s="129"/>
      <c r="AO259" s="135"/>
    </row>
    <row r="260" spans="1:41" x14ac:dyDescent="0.3">
      <c r="E260" s="161"/>
      <c r="P260" s="158"/>
    </row>
    <row r="261" spans="1:41" x14ac:dyDescent="0.3">
      <c r="E261" s="161"/>
      <c r="P261" s="158"/>
    </row>
    <row r="262" spans="1:41" x14ac:dyDescent="0.3">
      <c r="E262" s="161"/>
      <c r="P262" s="158"/>
    </row>
    <row r="263" spans="1:41" x14ac:dyDescent="0.3">
      <c r="E263" s="161"/>
      <c r="P263" s="158"/>
    </row>
    <row r="264" spans="1:41" x14ac:dyDescent="0.3">
      <c r="E264" s="161"/>
      <c r="P264" s="158"/>
    </row>
    <row r="265" spans="1:41" x14ac:dyDescent="0.3">
      <c r="E265" s="161"/>
      <c r="P265" s="158"/>
    </row>
    <row r="266" spans="1:41" x14ac:dyDescent="0.3">
      <c r="E266" s="161"/>
      <c r="P266" s="158"/>
    </row>
    <row r="267" spans="1:41" x14ac:dyDescent="0.3">
      <c r="E267" s="161"/>
      <c r="P267" s="158"/>
    </row>
    <row r="268" spans="1:41" x14ac:dyDescent="0.3">
      <c r="E268" s="161"/>
      <c r="P268" s="158"/>
    </row>
    <row r="269" spans="1:41" x14ac:dyDescent="0.3">
      <c r="E269" s="161"/>
      <c r="P269" s="158"/>
    </row>
    <row r="270" spans="1:41" x14ac:dyDescent="0.3">
      <c r="E270" s="161"/>
      <c r="P270" s="158"/>
    </row>
    <row r="271" spans="1:41" x14ac:dyDescent="0.3">
      <c r="E271" s="161"/>
      <c r="P271" s="158"/>
    </row>
    <row r="272" spans="1:41" x14ac:dyDescent="0.3">
      <c r="E272" s="161"/>
      <c r="P272" s="158"/>
    </row>
    <row r="273" spans="5:16" x14ac:dyDescent="0.3">
      <c r="E273" s="161"/>
      <c r="P273" s="158"/>
    </row>
    <row r="274" spans="5:16" x14ac:dyDescent="0.3">
      <c r="E274" s="161"/>
      <c r="P274" s="158"/>
    </row>
    <row r="275" spans="5:16" x14ac:dyDescent="0.3">
      <c r="E275" s="161"/>
      <c r="P275" s="158"/>
    </row>
    <row r="276" spans="5:16" x14ac:dyDescent="0.3">
      <c r="E276" s="161"/>
      <c r="P276" s="158"/>
    </row>
    <row r="277" spans="5:16" x14ac:dyDescent="0.3">
      <c r="E277" s="161"/>
      <c r="P277" s="158"/>
    </row>
    <row r="278" spans="5:16" x14ac:dyDescent="0.3">
      <c r="E278" s="161"/>
      <c r="P278" s="158"/>
    </row>
    <row r="279" spans="5:16" x14ac:dyDescent="0.3">
      <c r="E279" s="161"/>
      <c r="P279" s="158"/>
    </row>
    <row r="280" spans="5:16" x14ac:dyDescent="0.3">
      <c r="E280" s="161"/>
      <c r="P280" s="158"/>
    </row>
    <row r="281" spans="5:16" x14ac:dyDescent="0.3">
      <c r="E281" s="161"/>
      <c r="P281" s="158"/>
    </row>
    <row r="282" spans="5:16" x14ac:dyDescent="0.3">
      <c r="E282" s="161"/>
      <c r="P282" s="158"/>
    </row>
    <row r="283" spans="5:16" x14ac:dyDescent="0.3">
      <c r="E283" s="161"/>
      <c r="P283" s="158"/>
    </row>
    <row r="284" spans="5:16" x14ac:dyDescent="0.3">
      <c r="E284" s="161"/>
      <c r="P284" s="158"/>
    </row>
    <row r="285" spans="5:16" x14ac:dyDescent="0.3">
      <c r="E285" s="161"/>
      <c r="P285" s="158"/>
    </row>
    <row r="286" spans="5:16" x14ac:dyDescent="0.3">
      <c r="E286" s="161"/>
      <c r="P286" s="158"/>
    </row>
    <row r="287" spans="5:16" x14ac:dyDescent="0.3">
      <c r="E287" s="161"/>
      <c r="P287" s="158"/>
    </row>
    <row r="288" spans="5:16" x14ac:dyDescent="0.3">
      <c r="E288" s="161"/>
      <c r="P288" s="158"/>
    </row>
    <row r="289" spans="5:16" x14ac:dyDescent="0.3">
      <c r="E289" s="161"/>
      <c r="P289" s="158"/>
    </row>
    <row r="290" spans="5:16" x14ac:dyDescent="0.3">
      <c r="E290" s="161"/>
      <c r="P290" s="158"/>
    </row>
    <row r="291" spans="5:16" x14ac:dyDescent="0.3">
      <c r="E291" s="161"/>
      <c r="P291" s="158"/>
    </row>
    <row r="292" spans="5:16" x14ac:dyDescent="0.3">
      <c r="E292" s="161"/>
      <c r="P292" s="158"/>
    </row>
    <row r="293" spans="5:16" x14ac:dyDescent="0.3">
      <c r="E293" s="161"/>
      <c r="P293" s="158"/>
    </row>
    <row r="294" spans="5:16" x14ac:dyDescent="0.3">
      <c r="E294" s="161"/>
      <c r="P294" s="158"/>
    </row>
    <row r="295" spans="5:16" x14ac:dyDescent="0.3">
      <c r="P295" s="158"/>
    </row>
    <row r="296" spans="5:16" x14ac:dyDescent="0.3">
      <c r="P296" s="158"/>
    </row>
    <row r="297" spans="5:16" x14ac:dyDescent="0.3">
      <c r="P297" s="158"/>
    </row>
    <row r="298" spans="5:16" x14ac:dyDescent="0.3">
      <c r="P298" s="158"/>
    </row>
    <row r="299" spans="5:16" x14ac:dyDescent="0.3">
      <c r="P299" s="158"/>
    </row>
    <row r="300" spans="5:16" x14ac:dyDescent="0.3">
      <c r="P300" s="158"/>
    </row>
    <row r="301" spans="5:16" x14ac:dyDescent="0.3">
      <c r="P301" s="158"/>
    </row>
    <row r="302" spans="5:16" x14ac:dyDescent="0.3">
      <c r="P302" s="158"/>
    </row>
    <row r="303" spans="5:16" x14ac:dyDescent="0.3">
      <c r="P303" s="158"/>
    </row>
    <row r="304" spans="5:16" x14ac:dyDescent="0.3">
      <c r="P304" s="158"/>
    </row>
    <row r="305" spans="16:16" x14ac:dyDescent="0.3">
      <c r="P305" s="158"/>
    </row>
    <row r="306" spans="16:16" x14ac:dyDescent="0.3">
      <c r="P306" s="158"/>
    </row>
    <row r="307" spans="16:16" x14ac:dyDescent="0.3">
      <c r="P307" s="158"/>
    </row>
    <row r="308" spans="16:16" x14ac:dyDescent="0.3">
      <c r="P308" s="158"/>
    </row>
    <row r="309" spans="16:16" x14ac:dyDescent="0.3">
      <c r="P309" s="158"/>
    </row>
    <row r="310" spans="16:16" x14ac:dyDescent="0.3">
      <c r="P310" s="158"/>
    </row>
    <row r="311" spans="16:16" x14ac:dyDescent="0.3">
      <c r="P311" s="158"/>
    </row>
    <row r="312" spans="16:16" x14ac:dyDescent="0.3">
      <c r="P312" s="158"/>
    </row>
    <row r="313" spans="16:16" x14ac:dyDescent="0.3">
      <c r="P313" s="158"/>
    </row>
    <row r="314" spans="16:16" x14ac:dyDescent="0.3">
      <c r="P314" s="158"/>
    </row>
    <row r="315" spans="16:16" x14ac:dyDescent="0.3">
      <c r="P315" s="158"/>
    </row>
    <row r="316" spans="16:16" x14ac:dyDescent="0.3">
      <c r="P316" s="158"/>
    </row>
    <row r="317" spans="16:16" x14ac:dyDescent="0.3">
      <c r="P317" s="158"/>
    </row>
    <row r="318" spans="16:16" x14ac:dyDescent="0.3">
      <c r="P318" s="158"/>
    </row>
    <row r="319" spans="16:16" x14ac:dyDescent="0.3">
      <c r="P319" s="158"/>
    </row>
    <row r="320" spans="16:16" x14ac:dyDescent="0.3">
      <c r="P320" s="158"/>
    </row>
  </sheetData>
  <autoFilter ref="A4:AO4"/>
  <conditionalFormatting sqref="O5:P169 O171:P189 T170:V170 O191:P201 P190 L191:L201 L171:L189 L5:L169 H5:J169 B5:F227 H191:J201 H171:J189 S5:V169 N203:R227 W5:AO227 H203:L227 S171:V227 N228:AO236 B228:L236 A243:L259 N243:AO259 S237:AO242 AN236:AO242">
    <cfRule type="expression" dxfId="36" priority="66">
      <formula>MOD(ROW()+1,2)=1</formula>
    </cfRule>
  </conditionalFormatting>
  <conditionalFormatting sqref="B5:B236 B243:B259">
    <cfRule type="cellIs" dxfId="35" priority="62" operator="equal">
      <formula>"TE"</formula>
    </cfRule>
    <cfRule type="cellIs" dxfId="34" priority="63" operator="equal">
      <formula>"RB"</formula>
    </cfRule>
    <cfRule type="cellIs" dxfId="33" priority="64" operator="equal">
      <formula>"QB"</formula>
    </cfRule>
  </conditionalFormatting>
  <conditionalFormatting sqref="M5:M169 M171:M189 M191:M201 M203:M236 M243:M259">
    <cfRule type="expression" dxfId="32" priority="61" stopIfTrue="1">
      <formula>MOD(ROW()+1,2)=1</formula>
    </cfRule>
  </conditionalFormatting>
  <conditionalFormatting sqref="O170:P170 H170:J170 L170 S170">
    <cfRule type="expression" dxfId="31" priority="60">
      <formula>MOD(ROW()+1,2)=1</formula>
    </cfRule>
  </conditionalFormatting>
  <conditionalFormatting sqref="M170">
    <cfRule type="expression" dxfId="30" priority="58" stopIfTrue="1">
      <formula>MOD(ROW()+1,2)=1</formula>
    </cfRule>
  </conditionalFormatting>
  <conditionalFormatting sqref="O190 H190:J190 L190">
    <cfRule type="expression" dxfId="29" priority="57">
      <formula>MOD(ROW()+1,2)=1</formula>
    </cfRule>
  </conditionalFormatting>
  <conditionalFormatting sqref="M190">
    <cfRule type="expression" dxfId="28" priority="55" stopIfTrue="1">
      <formula>MOD(ROW()+1,2)=1</formula>
    </cfRule>
  </conditionalFormatting>
  <conditionalFormatting sqref="O202:P202 H202:J202 L202">
    <cfRule type="expression" dxfId="27" priority="54">
      <formula>MOD(ROW()+1,2)=1</formula>
    </cfRule>
  </conditionalFormatting>
  <conditionalFormatting sqref="M202">
    <cfRule type="expression" dxfId="26" priority="52" stopIfTrue="1">
      <formula>MOD(ROW()+1,2)=1</formula>
    </cfRule>
  </conditionalFormatting>
  <conditionalFormatting sqref="K5:K169 K171:K189 K191:K201">
    <cfRule type="expression" dxfId="25" priority="41">
      <formula>MOD(ROW()+1,2)=1</formula>
    </cfRule>
  </conditionalFormatting>
  <conditionalFormatting sqref="K170">
    <cfRule type="expression" dxfId="24" priority="39">
      <formula>MOD(ROW()+1,2)=1</formula>
    </cfRule>
  </conditionalFormatting>
  <conditionalFormatting sqref="K190">
    <cfRule type="expression" dxfId="23" priority="37">
      <formula>MOD(ROW()+1,2)=1</formula>
    </cfRule>
  </conditionalFormatting>
  <conditionalFormatting sqref="K202">
    <cfRule type="expression" dxfId="22" priority="35">
      <formula>MOD(ROW()+1,2)=1</formula>
    </cfRule>
  </conditionalFormatting>
  <conditionalFormatting sqref="N5:N169 N171:N189 N191:N201">
    <cfRule type="expression" dxfId="21" priority="33">
      <formula>MOD(ROW()+1,2)=1</formula>
    </cfRule>
  </conditionalFormatting>
  <conditionalFormatting sqref="N170">
    <cfRule type="expression" dxfId="20" priority="31">
      <formula>MOD(ROW()+1,2)=1</formula>
    </cfRule>
  </conditionalFormatting>
  <conditionalFormatting sqref="N190">
    <cfRule type="expression" dxfId="19" priority="29">
      <formula>MOD(ROW()+1,2)=1</formula>
    </cfRule>
  </conditionalFormatting>
  <conditionalFormatting sqref="N202">
    <cfRule type="expression" dxfId="18" priority="27">
      <formula>MOD(ROW()+1,2)=1</formula>
    </cfRule>
  </conditionalFormatting>
  <conditionalFormatting sqref="G5:G169 G203:G227 G191:G201 G171:G189">
    <cfRule type="expression" dxfId="17" priority="25">
      <formula>MOD(ROW()+1,2)=1</formula>
    </cfRule>
  </conditionalFormatting>
  <conditionalFormatting sqref="G170">
    <cfRule type="expression" dxfId="16" priority="24">
      <formula>MOD(ROW()+1,2)=1</formula>
    </cfRule>
  </conditionalFormatting>
  <conditionalFormatting sqref="G190">
    <cfRule type="expression" dxfId="15" priority="23">
      <formula>MOD(ROW()+1,2)=1</formula>
    </cfRule>
  </conditionalFormatting>
  <conditionalFormatting sqref="G202">
    <cfRule type="expression" dxfId="14" priority="22">
      <formula>MOD(ROW()+1,2)=1</formula>
    </cfRule>
  </conditionalFormatting>
  <conditionalFormatting sqref="Q5:R169 Q171:R201">
    <cfRule type="expression" dxfId="13" priority="19">
      <formula>MOD(ROW()+1,2)=1</formula>
    </cfRule>
  </conditionalFormatting>
  <conditionalFormatting sqref="Q170:R170">
    <cfRule type="expression" dxfId="12" priority="18">
      <formula>MOD(ROW()+1,2)=1</formula>
    </cfRule>
  </conditionalFormatting>
  <conditionalFormatting sqref="Q202:R202">
    <cfRule type="expression" dxfId="11" priority="17">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A228 A231 A233 A235">
    <cfRule type="expression" dxfId="10" priority="16">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9:A230 A232 A234 A236">
    <cfRule type="expression" dxfId="9" priority="15">
      <formula>MOD(ROW()+1,2)=1</formula>
    </cfRule>
  </conditionalFormatting>
  <conditionalFormatting sqref="A237:D242 N237:R242 F237:L242">
    <cfRule type="expression" dxfId="8" priority="10">
      <formula>MOD(ROW()+1,2)=1</formula>
    </cfRule>
  </conditionalFormatting>
  <conditionalFormatting sqref="B237:B242">
    <cfRule type="cellIs" dxfId="7" priority="6" operator="equal">
      <formula>"TE"</formula>
    </cfRule>
    <cfRule type="cellIs" dxfId="6" priority="7" operator="equal">
      <formula>"RB"</formula>
    </cfRule>
    <cfRule type="cellIs" dxfId="5" priority="8" operator="equal">
      <formula>"QB"</formula>
    </cfRule>
  </conditionalFormatting>
  <conditionalFormatting sqref="M237:M242">
    <cfRule type="expression" dxfId="4" priority="5" stopIfTrue="1">
      <formula>MOD(ROW()+1,2)=1</formula>
    </cfRule>
  </conditionalFormatting>
  <conditionalFormatting sqref="A237:A242">
    <cfRule type="expression" dxfId="3" priority="4">
      <formula>MOD(ROW()+1,2)=1</formula>
    </cfRule>
  </conditionalFormatting>
  <conditionalFormatting sqref="E237:E242">
    <cfRule type="expression" dxfId="2" priority="3">
      <formula>MOD(ROW()+1,2)=1</formula>
    </cfRule>
  </conditionalFormatting>
  <conditionalFormatting sqref="N237:O242">
    <cfRule type="expression" dxfId="1" priority="1">
      <formula>MOD(ROW()+1,2)=1</formula>
    </cfRule>
  </conditionalFormatting>
  <hyperlinks>
    <hyperlink ref="AN1" r:id="rId1" display="http://www.fantasycube.com/"/>
    <hyperlink ref="A5" r:id="rId2"/>
    <hyperlink ref="A6" r:id="rId3"/>
    <hyperlink ref="A7" r:id="rId4"/>
    <hyperlink ref="A8" r:id="rId5"/>
    <hyperlink ref="A9" r:id="rId6"/>
    <hyperlink ref="A10" r:id="rId7"/>
    <hyperlink ref="A11" r:id="rId8"/>
    <hyperlink ref="A12" r:id="rId9"/>
    <hyperlink ref="A13" r:id="rId10"/>
    <hyperlink ref="A14" r:id="rId11"/>
    <hyperlink ref="A15" r:id="rId12"/>
    <hyperlink ref="A16" r:id="rId13"/>
    <hyperlink ref="A17" r:id="rId14"/>
    <hyperlink ref="A18" r:id="rId15"/>
    <hyperlink ref="A19" r:id="rId16"/>
    <hyperlink ref="A20" r:id="rId17"/>
    <hyperlink ref="A21" r:id="rId18"/>
    <hyperlink ref="A22" r:id="rId19"/>
    <hyperlink ref="A23" r:id="rId20"/>
    <hyperlink ref="A24" r:id="rId21"/>
    <hyperlink ref="A25" r:id="rId22"/>
    <hyperlink ref="A26" r:id="rId23"/>
    <hyperlink ref="A27" r:id="rId24"/>
    <hyperlink ref="A28" r:id="rId25"/>
    <hyperlink ref="A29" r:id="rId26"/>
    <hyperlink ref="A30" r:id="rId27"/>
    <hyperlink ref="A31" r:id="rId28"/>
    <hyperlink ref="A32" r:id="rId29"/>
    <hyperlink ref="A33" r:id="rId30"/>
    <hyperlink ref="A34" r:id="rId31"/>
    <hyperlink ref="A35" r:id="rId32"/>
    <hyperlink ref="A36" r:id="rId33"/>
    <hyperlink ref="A37" r:id="rId34"/>
    <hyperlink ref="A38" r:id="rId35"/>
    <hyperlink ref="A39" r:id="rId36"/>
    <hyperlink ref="A40" r:id="rId37"/>
    <hyperlink ref="A41" r:id="rId38"/>
    <hyperlink ref="A42" r:id="rId39"/>
    <hyperlink ref="A43" r:id="rId40"/>
    <hyperlink ref="A44" r:id="rId41"/>
    <hyperlink ref="A45" r:id="rId42"/>
    <hyperlink ref="A46" r:id="rId43"/>
    <hyperlink ref="A47" r:id="rId44"/>
    <hyperlink ref="A48" r:id="rId45"/>
    <hyperlink ref="A49" r:id="rId46"/>
    <hyperlink ref="A50" r:id="rId47"/>
    <hyperlink ref="A51" r:id="rId48"/>
    <hyperlink ref="A52" r:id="rId49"/>
    <hyperlink ref="A53" r:id="rId50"/>
    <hyperlink ref="A54" r:id="rId51"/>
    <hyperlink ref="A55" r:id="rId52"/>
    <hyperlink ref="A56" r:id="rId53"/>
    <hyperlink ref="A57" r:id="rId54"/>
    <hyperlink ref="A58" r:id="rId55"/>
    <hyperlink ref="A59" r:id="rId56"/>
    <hyperlink ref="A60" r:id="rId57"/>
    <hyperlink ref="A61" r:id="rId58"/>
    <hyperlink ref="A62" r:id="rId59"/>
    <hyperlink ref="A63" r:id="rId60"/>
    <hyperlink ref="A64" r:id="rId61"/>
    <hyperlink ref="A65" r:id="rId62"/>
    <hyperlink ref="A66" r:id="rId63"/>
    <hyperlink ref="A67" r:id="rId64"/>
    <hyperlink ref="A68" r:id="rId65"/>
    <hyperlink ref="A69" r:id="rId66"/>
    <hyperlink ref="A70" r:id="rId67"/>
    <hyperlink ref="A71" r:id="rId68"/>
    <hyperlink ref="A72" r:id="rId69"/>
    <hyperlink ref="A73" r:id="rId70"/>
    <hyperlink ref="A74" r:id="rId71"/>
    <hyperlink ref="A75" r:id="rId72"/>
    <hyperlink ref="A76" r:id="rId73"/>
    <hyperlink ref="A77" r:id="rId74"/>
    <hyperlink ref="A78" r:id="rId75"/>
    <hyperlink ref="A79" r:id="rId76"/>
    <hyperlink ref="A80" r:id="rId77"/>
    <hyperlink ref="A81" r:id="rId78"/>
    <hyperlink ref="A82" r:id="rId79"/>
    <hyperlink ref="A83" r:id="rId80"/>
    <hyperlink ref="A84" r:id="rId81"/>
    <hyperlink ref="A85" r:id="rId82"/>
    <hyperlink ref="A86" r:id="rId83"/>
    <hyperlink ref="A87" r:id="rId84"/>
    <hyperlink ref="A88" r:id="rId85"/>
    <hyperlink ref="A89" r:id="rId86"/>
    <hyperlink ref="A90" r:id="rId87"/>
    <hyperlink ref="A91" r:id="rId88"/>
    <hyperlink ref="A92" r:id="rId89"/>
    <hyperlink ref="A93" r:id="rId90"/>
    <hyperlink ref="A94" r:id="rId91"/>
    <hyperlink ref="A95" r:id="rId92"/>
    <hyperlink ref="A96" r:id="rId93"/>
    <hyperlink ref="A97" r:id="rId94"/>
    <hyperlink ref="A98" r:id="rId95"/>
    <hyperlink ref="A99" r:id="rId96"/>
    <hyperlink ref="A100" r:id="rId97"/>
    <hyperlink ref="A101" r:id="rId98"/>
    <hyperlink ref="A102" r:id="rId99"/>
    <hyperlink ref="A103" r:id="rId100"/>
    <hyperlink ref="A104" r:id="rId101"/>
    <hyperlink ref="A105" r:id="rId102"/>
    <hyperlink ref="A106" r:id="rId103"/>
    <hyperlink ref="A107" r:id="rId104"/>
    <hyperlink ref="A108" r:id="rId105"/>
    <hyperlink ref="A109" r:id="rId106"/>
    <hyperlink ref="A110" r:id="rId107"/>
    <hyperlink ref="A111" r:id="rId108"/>
    <hyperlink ref="A112" r:id="rId109"/>
    <hyperlink ref="A113" r:id="rId110"/>
    <hyperlink ref="A114" r:id="rId111"/>
    <hyperlink ref="A115" r:id="rId112"/>
    <hyperlink ref="A116" r:id="rId113"/>
    <hyperlink ref="A117" r:id="rId114"/>
    <hyperlink ref="A118" r:id="rId115"/>
    <hyperlink ref="A119" r:id="rId116"/>
    <hyperlink ref="A120" r:id="rId117"/>
    <hyperlink ref="A121" r:id="rId118"/>
    <hyperlink ref="A122" r:id="rId119"/>
    <hyperlink ref="A123" r:id="rId120"/>
    <hyperlink ref="A124" r:id="rId121"/>
    <hyperlink ref="A125" r:id="rId122"/>
    <hyperlink ref="A126" r:id="rId123"/>
    <hyperlink ref="A127" r:id="rId124"/>
    <hyperlink ref="A128" r:id="rId125"/>
    <hyperlink ref="A129" r:id="rId126"/>
    <hyperlink ref="A130" r:id="rId127"/>
    <hyperlink ref="A131" r:id="rId128"/>
    <hyperlink ref="A132" r:id="rId129"/>
    <hyperlink ref="A133" r:id="rId130"/>
    <hyperlink ref="A134" r:id="rId131"/>
    <hyperlink ref="A135" r:id="rId132"/>
    <hyperlink ref="A136" r:id="rId133"/>
    <hyperlink ref="A137" r:id="rId134"/>
    <hyperlink ref="A138" r:id="rId135"/>
    <hyperlink ref="A139" r:id="rId136"/>
    <hyperlink ref="A140" r:id="rId137"/>
    <hyperlink ref="A141" r:id="rId138"/>
    <hyperlink ref="A142" r:id="rId139"/>
    <hyperlink ref="A143" r:id="rId140"/>
    <hyperlink ref="A144" r:id="rId141"/>
    <hyperlink ref="A145" r:id="rId142"/>
    <hyperlink ref="A146" r:id="rId143"/>
    <hyperlink ref="A147" r:id="rId144"/>
    <hyperlink ref="A148" r:id="rId145"/>
    <hyperlink ref="A149" r:id="rId146"/>
    <hyperlink ref="A150" r:id="rId147"/>
    <hyperlink ref="A151" r:id="rId148"/>
    <hyperlink ref="A152" r:id="rId149"/>
    <hyperlink ref="A153" r:id="rId150"/>
    <hyperlink ref="A154" r:id="rId151"/>
    <hyperlink ref="A155" r:id="rId152"/>
    <hyperlink ref="A156" r:id="rId153"/>
    <hyperlink ref="A157" r:id="rId154"/>
    <hyperlink ref="A158" r:id="rId155"/>
    <hyperlink ref="A159" r:id="rId156"/>
    <hyperlink ref="A160" r:id="rId157"/>
    <hyperlink ref="A161" r:id="rId158"/>
    <hyperlink ref="A162" r:id="rId159"/>
    <hyperlink ref="A163" r:id="rId160"/>
    <hyperlink ref="A164" r:id="rId161"/>
    <hyperlink ref="A165" r:id="rId162"/>
    <hyperlink ref="A166" r:id="rId163"/>
    <hyperlink ref="A167" r:id="rId164"/>
    <hyperlink ref="A168" r:id="rId165"/>
    <hyperlink ref="A169" r:id="rId166"/>
    <hyperlink ref="A170" r:id="rId167"/>
    <hyperlink ref="A171" r:id="rId168"/>
    <hyperlink ref="A172" r:id="rId169"/>
    <hyperlink ref="A173" r:id="rId170"/>
    <hyperlink ref="A174" r:id="rId171"/>
    <hyperlink ref="A175" r:id="rId172"/>
    <hyperlink ref="A176" r:id="rId173"/>
    <hyperlink ref="A177" r:id="rId174"/>
    <hyperlink ref="A178" r:id="rId175"/>
    <hyperlink ref="A179" r:id="rId176"/>
    <hyperlink ref="A180" r:id="rId177"/>
    <hyperlink ref="A181" r:id="rId178"/>
    <hyperlink ref="A182" r:id="rId179"/>
    <hyperlink ref="A183" r:id="rId180"/>
    <hyperlink ref="A184" r:id="rId181"/>
    <hyperlink ref="A185" r:id="rId182"/>
    <hyperlink ref="A186" r:id="rId183"/>
    <hyperlink ref="A187" r:id="rId184"/>
    <hyperlink ref="A188" r:id="rId185"/>
    <hyperlink ref="A189" r:id="rId186"/>
    <hyperlink ref="A190" r:id="rId187"/>
    <hyperlink ref="A191" r:id="rId188"/>
    <hyperlink ref="A192" r:id="rId189"/>
    <hyperlink ref="A193" r:id="rId190"/>
    <hyperlink ref="A194" r:id="rId191"/>
    <hyperlink ref="A195" r:id="rId192"/>
    <hyperlink ref="A196" r:id="rId193"/>
    <hyperlink ref="A197" r:id="rId194"/>
    <hyperlink ref="A198" r:id="rId195"/>
    <hyperlink ref="A199" r:id="rId196"/>
    <hyperlink ref="A200" r:id="rId197"/>
    <hyperlink ref="A201" r:id="rId198"/>
    <hyperlink ref="A202" r:id="rId199"/>
    <hyperlink ref="A203" r:id="rId200"/>
    <hyperlink ref="A204" r:id="rId201"/>
    <hyperlink ref="A205" r:id="rId202"/>
    <hyperlink ref="A206" r:id="rId203"/>
    <hyperlink ref="A207" r:id="rId204"/>
    <hyperlink ref="A208" r:id="rId205"/>
    <hyperlink ref="A209" r:id="rId206"/>
    <hyperlink ref="A210" r:id="rId207"/>
    <hyperlink ref="A211" r:id="rId208"/>
    <hyperlink ref="A212" r:id="rId209"/>
    <hyperlink ref="A213" r:id="rId210"/>
    <hyperlink ref="A214" r:id="rId211"/>
    <hyperlink ref="A215" r:id="rId212"/>
    <hyperlink ref="A216" r:id="rId213"/>
    <hyperlink ref="A217" r:id="rId214"/>
    <hyperlink ref="A218" r:id="rId215"/>
    <hyperlink ref="A219" r:id="rId216"/>
    <hyperlink ref="A220" r:id="rId217"/>
    <hyperlink ref="A221" r:id="rId218"/>
    <hyperlink ref="A222" r:id="rId219"/>
    <hyperlink ref="A223" r:id="rId220"/>
    <hyperlink ref="A224" r:id="rId221"/>
    <hyperlink ref="A225" r:id="rId222"/>
    <hyperlink ref="A226" r:id="rId223"/>
    <hyperlink ref="A227" r:id="rId224"/>
    <hyperlink ref="A229" r:id="rId225"/>
    <hyperlink ref="A228" r:id="rId226"/>
    <hyperlink ref="A230" r:id="rId227"/>
    <hyperlink ref="A231" r:id="rId228"/>
    <hyperlink ref="A232" r:id="rId229"/>
    <hyperlink ref="A233" r:id="rId230"/>
    <hyperlink ref="A234" r:id="rId231"/>
    <hyperlink ref="A235" r:id="rId232"/>
    <hyperlink ref="A236" r:id="rId233"/>
    <hyperlink ref="A237" r:id="rId234"/>
    <hyperlink ref="A238" r:id="rId235"/>
    <hyperlink ref="A239" r:id="rId236"/>
    <hyperlink ref="A240" r:id="rId237"/>
    <hyperlink ref="A241" r:id="rId238"/>
    <hyperlink ref="A242" r:id="rId239"/>
  </hyperlinks>
  <pageMargins left="0.75" right="0.75" top="1" bottom="1" header="0.5" footer="0.5"/>
  <pageSetup scale="55" fitToHeight="0" orientation="portrait" r:id="rId240"/>
  <headerFooter alignWithMargins="0">
    <oddFooter>&amp;L&amp;"Verdana,Regular"&amp;8Copyright FantasyCube.com. This work is licensed under a Creative Commons Attribution-NonCommercial-NoDerivs 3.0 Unported License.&amp;R&amp;"Verdana,Regular"&amp;8[&amp;A]  Page &amp;P of &amp;N</oddFooter>
  </headerFooter>
  <drawing r:id="rId241"/>
  <legacyDrawing r:id="rId242"/>
  <extLst>
    <ext xmlns:x14="http://schemas.microsoft.com/office/spreadsheetml/2009/9/main" uri="{78C0D931-6437-407d-A8EE-F0AAD7539E65}">
      <x14:conditionalFormattings>
        <x14:conditionalFormatting xmlns:xm="http://schemas.microsoft.com/office/excel/2006/main">
          <x14:cfRule type="iconSet" priority="65" id="{F9E77AE5-5F79-4A47-A588-73D5B65C6351}">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H203:H229</xm:sqref>
        </x14:conditionalFormatting>
        <x14:conditionalFormatting xmlns:xm="http://schemas.microsoft.com/office/excel/2006/main">
          <x14:cfRule type="iconSet" priority="59" id="{AA1ACCEA-4908-4130-8482-6E9318EBD4B6}">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56" id="{82343E24-6D50-470A-81BA-13B0B5CA3557}">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53" id="{D8875A05-313B-4254-8C88-FC4C68B1619D}">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40" id="{4066F930-4E99-4BA8-B1AC-A3CB0511C87C}">
            <x14:iconSet iconSet="3Triangles" custom="1">
              <x14:cfvo type="percent">
                <xm:f>0</xm:f>
              </x14:cfvo>
              <x14:cfvo type="num">
                <xm:f>0</xm:f>
              </x14:cfvo>
              <x14:cfvo type="num" gte="0">
                <xm:f>0</xm:f>
              </x14:cfvo>
              <x14:cfIcon iconSet="3Triangles" iconId="0"/>
              <x14:cfIcon iconSet="NoIcons" iconId="0"/>
              <x14:cfIcon iconSet="3Triangles" iconId="2"/>
            </x14:iconSet>
          </x14:cfRule>
          <xm:sqref>K5:K169 K171:K189 K191:K201 K203:K229</xm:sqref>
        </x14:conditionalFormatting>
        <x14:conditionalFormatting xmlns:xm="http://schemas.microsoft.com/office/excel/2006/main">
          <x14:cfRule type="iconSet" priority="38" id="{24FC8A2F-5544-40EC-9297-FA8BBE22CB27}">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36" id="{373AF8DC-6438-47A3-9B4F-BA8BBCC220C2}">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34" id="{7B6603F1-BE74-4A72-8918-9A3FAA9BB5E1}">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32" id="{8EE41D8C-51CA-44C6-B4E2-D507F2D0102F}">
            <x14:iconSet iconSet="3Triangles" custom="1">
              <x14:cfvo type="percent">
                <xm:f>0</xm:f>
              </x14:cfvo>
              <x14:cfvo type="num">
                <xm:f>0</xm:f>
              </x14:cfvo>
              <x14:cfvo type="num" gte="0">
                <xm:f>0</xm:f>
              </x14:cfvo>
              <x14:cfIcon iconSet="3Triangles" iconId="0"/>
              <x14:cfIcon iconSet="NoIcons" iconId="0"/>
              <x14:cfIcon iconSet="3Triangles" iconId="2"/>
            </x14:iconSet>
          </x14:cfRule>
          <xm:sqref>N5:N169 N171:N189 N191:N201 N203:N229</xm:sqref>
        </x14:conditionalFormatting>
        <x14:conditionalFormatting xmlns:xm="http://schemas.microsoft.com/office/excel/2006/main">
          <x14:cfRule type="iconSet" priority="30" id="{7E79EC6F-B9F5-4E21-9477-DCD8306F08B2}">
            <x14:iconSet iconSet="3Triangles" custom="1">
              <x14:cfvo type="percent">
                <xm:f>0</xm:f>
              </x14:cfvo>
              <x14:cfvo type="num">
                <xm:f>0</xm:f>
              </x14:cfvo>
              <x14:cfvo type="num" gte="0">
                <xm:f>0</xm:f>
              </x14:cfvo>
              <x14:cfIcon iconSet="3Triangles" iconId="0"/>
              <x14:cfIcon iconSet="NoIcons" iconId="0"/>
              <x14:cfIcon iconSet="3Triangles" iconId="2"/>
            </x14:iconSet>
          </x14:cfRule>
          <xm:sqref>N170</xm:sqref>
        </x14:conditionalFormatting>
        <x14:conditionalFormatting xmlns:xm="http://schemas.microsoft.com/office/excel/2006/main">
          <x14:cfRule type="iconSet" priority="28" id="{F95E6EBA-560B-4B79-B421-024B4563773E}">
            <x14:iconSet iconSet="3Triangles" custom="1">
              <x14:cfvo type="percent">
                <xm:f>0</xm:f>
              </x14:cfvo>
              <x14:cfvo type="num">
                <xm:f>0</xm:f>
              </x14:cfvo>
              <x14:cfvo type="num" gte="0">
                <xm:f>0</xm:f>
              </x14:cfvo>
              <x14:cfIcon iconSet="3Triangles" iconId="0"/>
              <x14:cfIcon iconSet="NoIcons" iconId="0"/>
              <x14:cfIcon iconSet="3Triangles" iconId="2"/>
            </x14:iconSet>
          </x14:cfRule>
          <xm:sqref>N190</xm:sqref>
        </x14:conditionalFormatting>
        <x14:conditionalFormatting xmlns:xm="http://schemas.microsoft.com/office/excel/2006/main">
          <x14:cfRule type="iconSet" priority="26" id="{CB7821A3-5794-4B2E-B320-7545D2F8AB66}">
            <x14:iconSet iconSet="3Triangles" custom="1">
              <x14:cfvo type="percent">
                <xm:f>0</xm:f>
              </x14:cfvo>
              <x14:cfvo type="num">
                <xm:f>0</xm:f>
              </x14:cfvo>
              <x14:cfvo type="num" gte="0">
                <xm:f>0</xm:f>
              </x14:cfvo>
              <x14:cfIcon iconSet="3Triangles" iconId="0"/>
              <x14:cfIcon iconSet="NoIcons" iconId="0"/>
              <x14:cfIcon iconSet="3Triangles" iconId="2"/>
            </x14:iconSet>
          </x14:cfRule>
          <xm:sqref>N202</xm:sqref>
        </x14:conditionalFormatting>
        <x14:conditionalFormatting xmlns:xm="http://schemas.microsoft.com/office/excel/2006/main">
          <x14:cfRule type="iconSet" priority="21" id="{70A29DEC-9B12-4C34-AF4A-5329A0CBB2D5}">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02" id="{5CD58620-1F18-4FEB-BD71-9EB641C31CD4}">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H231:H236</xm:sqref>
        </x14:conditionalFormatting>
        <x14:conditionalFormatting xmlns:xm="http://schemas.microsoft.com/office/excel/2006/main">
          <x14:cfRule type="iconSet" priority="14" id="{3A1E62AC-46CD-4778-8EAD-B61205BB4342}">
            <x14:iconSet iconSet="3Triangles" custom="1">
              <x14:cfvo type="percent">
                <xm:f>0</xm:f>
              </x14:cfvo>
              <x14:cfvo type="num">
                <xm:f>0</xm:f>
              </x14:cfvo>
              <x14:cfvo type="num" gte="0">
                <xm:f>0</xm:f>
              </x14:cfvo>
              <x14:cfIcon iconSet="3Triangles" iconId="0"/>
              <x14:cfIcon iconSet="NoIcons" iconId="0"/>
              <x14:cfIcon iconSet="3Triangles" iconId="2"/>
            </x14:iconSet>
          </x14:cfRule>
          <xm:sqref>K230:K236</xm:sqref>
        </x14:conditionalFormatting>
        <x14:conditionalFormatting xmlns:xm="http://schemas.microsoft.com/office/excel/2006/main">
          <x14:cfRule type="iconSet" priority="9" id="{25CB7BFB-570F-4C55-B0F6-16317290ECB0}">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11" id="{15E6D8A0-E4D3-49C1-9173-D037AA5ED7F5}">
            <x14:iconSet iconSet="3Triangles" custom="1">
              <x14:cfvo type="percent">
                <xm:f>0</xm:f>
              </x14:cfvo>
              <x14:cfvo type="num">
                <xm:f>0</xm:f>
              </x14:cfvo>
              <x14:cfvo type="num" gte="0">
                <xm:f>0</xm:f>
              </x14:cfvo>
              <x14:cfIcon iconSet="3Triangles" iconId="0"/>
              <x14:cfIcon iconSet="NoIcons" iconId="0"/>
              <x14:cfIcon iconSet="3Triangles" iconId="2"/>
            </x14:iconSet>
          </x14:cfRule>
          <xm:sqref>K237:K242</xm:sqref>
        </x14:conditionalFormatting>
        <x14:conditionalFormatting xmlns:xm="http://schemas.microsoft.com/office/excel/2006/main">
          <x14:cfRule type="iconSet" priority="12" id="{D9C9EB22-6367-4EFF-8822-32C48E0712D3}">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13" id="{E928E679-947A-4837-94A2-CD9790F2F787}">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 xmlns:xm="http://schemas.microsoft.com/office/excel/2006/main">
          <x14:cfRule type="iconSet" priority="2" id="{ACB24899-1703-4E34-8B56-0D4BD5E44A33}">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39997558519241921"/>
    <pageSetUpPr fitToPage="1"/>
  </sheetPr>
  <dimension ref="A1:W51"/>
  <sheetViews>
    <sheetView showGridLines="0" workbookViewId="0"/>
  </sheetViews>
  <sheetFormatPr defaultColWidth="9.109375" defaultRowHeight="12.6" outlineLevelCol="1" x14ac:dyDescent="0.2"/>
  <cols>
    <col min="1" max="1" width="3.88671875" style="3" customWidth="1"/>
    <col min="2" max="2" width="23" style="3" customWidth="1"/>
    <col min="3" max="15" width="7.44140625" style="3" customWidth="1" outlineLevel="1"/>
    <col min="16" max="18" width="7.44140625" style="3" customWidth="1"/>
    <col min="19" max="19" width="7.44140625" style="3" customWidth="1" outlineLevel="1"/>
    <col min="20" max="21" width="8.5546875" style="3" customWidth="1"/>
    <col min="22" max="23" width="15.33203125" style="3" customWidth="1"/>
    <col min="24" max="24" width="13.5546875" style="3" customWidth="1"/>
    <col min="25" max="16384" width="9.109375" style="3"/>
  </cols>
  <sheetData>
    <row r="1" spans="1:23" ht="34.5" customHeight="1" x14ac:dyDescent="0.45">
      <c r="A1" s="1"/>
      <c r="B1" s="4"/>
      <c r="C1" s="1"/>
      <c r="D1" s="1" t="str">
        <f>lkpYear &amp; " NFL Schedule Reference Sheet"</f>
        <v>2015 NFL Schedule Reference Sheet</v>
      </c>
      <c r="E1" s="4"/>
      <c r="F1" s="4"/>
      <c r="G1" s="4"/>
      <c r="H1" s="4"/>
      <c r="I1" s="4"/>
      <c r="J1" s="4"/>
      <c r="K1" s="4"/>
      <c r="L1" s="4"/>
      <c r="M1" s="4"/>
      <c r="N1" s="4"/>
      <c r="O1" s="4"/>
      <c r="P1" s="4"/>
      <c r="Q1" s="4"/>
      <c r="R1" s="4"/>
      <c r="S1" s="4"/>
      <c r="T1" s="5"/>
      <c r="U1" s="5"/>
      <c r="V1" s="4"/>
      <c r="W1" s="71" t="str">
        <f>lkpCopyright</f>
        <v>© FantasyCube.com</v>
      </c>
    </row>
    <row r="2" spans="1:23" ht="8.25" customHeight="1" x14ac:dyDescent="0.2"/>
    <row r="3" spans="1:23" ht="16.2" x14ac:dyDescent="0.3">
      <c r="B3" s="6" t="s">
        <v>109</v>
      </c>
    </row>
    <row r="4" spans="1:23" x14ac:dyDescent="0.2">
      <c r="B4" s="7" t="s">
        <v>110</v>
      </c>
      <c r="C4" s="3" t="s">
        <v>353</v>
      </c>
    </row>
    <row r="5" spans="1:23" x14ac:dyDescent="0.2">
      <c r="B5" s="7" t="s">
        <v>111</v>
      </c>
      <c r="C5" s="3" t="s">
        <v>354</v>
      </c>
    </row>
    <row r="6" spans="1:23" x14ac:dyDescent="0.2">
      <c r="B6" s="7" t="s">
        <v>112</v>
      </c>
      <c r="C6" s="3" t="s">
        <v>355</v>
      </c>
    </row>
    <row r="7" spans="1:23" x14ac:dyDescent="0.2">
      <c r="B7" s="7" t="s">
        <v>113</v>
      </c>
      <c r="C7" s="3" t="s">
        <v>356</v>
      </c>
    </row>
    <row r="8" spans="1:23" x14ac:dyDescent="0.2">
      <c r="B8" s="7" t="s">
        <v>114</v>
      </c>
      <c r="C8" s="3" t="s">
        <v>357</v>
      </c>
    </row>
    <row r="9" spans="1:23" x14ac:dyDescent="0.2">
      <c r="B9" s="7" t="s">
        <v>115</v>
      </c>
      <c r="C9" s="3" t="s">
        <v>358</v>
      </c>
    </row>
    <row r="10" spans="1:23" x14ac:dyDescent="0.2">
      <c r="B10" s="7" t="s">
        <v>116</v>
      </c>
      <c r="C10" s="3" t="s">
        <v>359</v>
      </c>
    </row>
    <row r="11" spans="1:23" x14ac:dyDescent="0.2">
      <c r="B11" s="7" t="s">
        <v>117</v>
      </c>
      <c r="C11" s="3" t="s">
        <v>360</v>
      </c>
    </row>
    <row r="12" spans="1:23" x14ac:dyDescent="0.2">
      <c r="B12" s="7"/>
    </row>
    <row r="13" spans="1:23" ht="9.75" customHeight="1" x14ac:dyDescent="0.2">
      <c r="B13" s="7"/>
    </row>
    <row r="14" spans="1:23" ht="16.2" x14ac:dyDescent="0.3">
      <c r="B14" s="6" t="str">
        <f>lkpYear &amp; " NFL Schedule Grid &amp; Strength of Fantasy Playoff Schedule"</f>
        <v>2015 NFL Schedule Grid &amp; Strength of Fantasy Playoff Schedule</v>
      </c>
    </row>
    <row r="15" spans="1:23" ht="4.5" customHeight="1" thickBot="1" x14ac:dyDescent="0.25"/>
    <row r="16" spans="1:23" ht="54" thickTop="1" x14ac:dyDescent="0.3">
      <c r="B16" s="37" t="s">
        <v>19</v>
      </c>
      <c r="C16" s="38">
        <v>1</v>
      </c>
      <c r="D16" s="39">
        <v>2</v>
      </c>
      <c r="E16" s="39">
        <v>3</v>
      </c>
      <c r="F16" s="39">
        <v>4</v>
      </c>
      <c r="G16" s="39">
        <v>5</v>
      </c>
      <c r="H16" s="39">
        <v>6</v>
      </c>
      <c r="I16" s="39">
        <v>7</v>
      </c>
      <c r="J16" s="39">
        <v>8</v>
      </c>
      <c r="K16" s="39">
        <v>9</v>
      </c>
      <c r="L16" s="39">
        <v>10</v>
      </c>
      <c r="M16" s="39">
        <v>11</v>
      </c>
      <c r="N16" s="39">
        <v>12</v>
      </c>
      <c r="O16" s="39">
        <v>13</v>
      </c>
      <c r="P16" s="39">
        <v>14</v>
      </c>
      <c r="Q16" s="39">
        <v>15</v>
      </c>
      <c r="R16" s="39">
        <v>16</v>
      </c>
      <c r="S16" s="39">
        <v>17</v>
      </c>
      <c r="T16" s="38" t="s">
        <v>19</v>
      </c>
      <c r="U16" s="40" t="s">
        <v>137</v>
      </c>
      <c r="V16" s="41" t="s">
        <v>123</v>
      </c>
      <c r="W16" s="42" t="s">
        <v>176</v>
      </c>
    </row>
    <row r="17" spans="2:23" ht="14.4" x14ac:dyDescent="0.3">
      <c r="B17" s="22" t="str">
        <f t="shared" ref="B17:B48" si="0">INDEX(lkpTeamName,MATCH(T17,lkpTeam,0))</f>
        <v>Arizona Cardinals</v>
      </c>
      <c r="C17" s="23" t="s">
        <v>30</v>
      </c>
      <c r="D17" s="24" t="s">
        <v>106</v>
      </c>
      <c r="E17" s="24" t="s">
        <v>21</v>
      </c>
      <c r="F17" s="24" t="s">
        <v>68</v>
      </c>
      <c r="G17" s="24" t="s">
        <v>99</v>
      </c>
      <c r="H17" s="24" t="s">
        <v>73</v>
      </c>
      <c r="I17" s="24" t="s">
        <v>78</v>
      </c>
      <c r="J17" s="24" t="s">
        <v>75</v>
      </c>
      <c r="K17" s="24" t="s">
        <v>143</v>
      </c>
      <c r="L17" s="24" t="s">
        <v>64</v>
      </c>
      <c r="M17" s="24" t="s">
        <v>77</v>
      </c>
      <c r="N17" s="24" t="s">
        <v>71</v>
      </c>
      <c r="O17" s="24" t="s">
        <v>60</v>
      </c>
      <c r="P17" s="43" t="s">
        <v>97</v>
      </c>
      <c r="Q17" s="43" t="s">
        <v>76</v>
      </c>
      <c r="R17" s="43" t="s">
        <v>31</v>
      </c>
      <c r="S17" s="25" t="s">
        <v>66</v>
      </c>
      <c r="T17" s="83" t="s">
        <v>59</v>
      </c>
      <c r="U17" s="26">
        <f>MATCH("BYE",$C17:$S17,0)</f>
        <v>9</v>
      </c>
      <c r="V17" s="26">
        <v>28</v>
      </c>
      <c r="W17" s="26">
        <v>20</v>
      </c>
    </row>
    <row r="18" spans="2:23" ht="14.4" x14ac:dyDescent="0.3">
      <c r="B18" s="27" t="str">
        <f t="shared" si="0"/>
        <v>Atlanta Falcons</v>
      </c>
      <c r="C18" s="28" t="s">
        <v>98</v>
      </c>
      <c r="D18" s="29" t="s">
        <v>93</v>
      </c>
      <c r="E18" s="29" t="s">
        <v>94</v>
      </c>
      <c r="F18" s="29" t="s">
        <v>57</v>
      </c>
      <c r="G18" s="29" t="s">
        <v>95</v>
      </c>
      <c r="H18" s="29" t="s">
        <v>74</v>
      </c>
      <c r="I18" s="29" t="s">
        <v>104</v>
      </c>
      <c r="J18" s="29" t="s">
        <v>47</v>
      </c>
      <c r="K18" s="29" t="s">
        <v>71</v>
      </c>
      <c r="L18" s="29" t="s">
        <v>143</v>
      </c>
      <c r="M18" s="29" t="s">
        <v>103</v>
      </c>
      <c r="N18" s="29" t="s">
        <v>97</v>
      </c>
      <c r="O18" s="29" t="s">
        <v>79</v>
      </c>
      <c r="P18" s="44" t="s">
        <v>70</v>
      </c>
      <c r="Q18" s="44" t="s">
        <v>138</v>
      </c>
      <c r="R18" s="44" t="s">
        <v>80</v>
      </c>
      <c r="S18" s="30" t="s">
        <v>30</v>
      </c>
      <c r="T18" s="84" t="s">
        <v>72</v>
      </c>
      <c r="U18" s="31">
        <f t="shared" ref="U18:U48" si="1">MATCH("BYE",$C18:$S18,0)</f>
        <v>10</v>
      </c>
      <c r="V18" s="31">
        <v>3</v>
      </c>
      <c r="W18" s="31">
        <v>22</v>
      </c>
    </row>
    <row r="19" spans="2:23" ht="14.4" x14ac:dyDescent="0.3">
      <c r="B19" s="22" t="str">
        <f t="shared" si="0"/>
        <v>Baltimore Ravens</v>
      </c>
      <c r="C19" s="23" t="s">
        <v>107</v>
      </c>
      <c r="D19" s="24" t="s">
        <v>105</v>
      </c>
      <c r="E19" s="24" t="s">
        <v>77</v>
      </c>
      <c r="F19" s="24" t="s">
        <v>73</v>
      </c>
      <c r="G19" s="24" t="s">
        <v>83</v>
      </c>
      <c r="H19" s="24" t="s">
        <v>71</v>
      </c>
      <c r="I19" s="24" t="s">
        <v>102</v>
      </c>
      <c r="J19" s="24" t="s">
        <v>23</v>
      </c>
      <c r="K19" s="24" t="s">
        <v>143</v>
      </c>
      <c r="L19" s="24" t="s">
        <v>127</v>
      </c>
      <c r="M19" s="24" t="s">
        <v>68</v>
      </c>
      <c r="N19" s="24" t="s">
        <v>75</v>
      </c>
      <c r="O19" s="24" t="s">
        <v>92</v>
      </c>
      <c r="P19" s="43" t="s">
        <v>66</v>
      </c>
      <c r="Q19" s="43" t="s">
        <v>34</v>
      </c>
      <c r="R19" s="43" t="s">
        <v>86</v>
      </c>
      <c r="S19" s="25" t="s">
        <v>82</v>
      </c>
      <c r="T19" s="85" t="s">
        <v>78</v>
      </c>
      <c r="U19" s="32">
        <f t="shared" si="1"/>
        <v>9</v>
      </c>
      <c r="V19" s="32">
        <v>25</v>
      </c>
      <c r="W19" s="32">
        <v>27</v>
      </c>
    </row>
    <row r="20" spans="2:23" ht="14.4" x14ac:dyDescent="0.3">
      <c r="B20" s="27" t="str">
        <f t="shared" si="0"/>
        <v>Buffalo Bills</v>
      </c>
      <c r="C20" s="28" t="s">
        <v>103</v>
      </c>
      <c r="D20" s="29" t="s">
        <v>25</v>
      </c>
      <c r="E20" s="29" t="s">
        <v>92</v>
      </c>
      <c r="F20" s="29" t="s">
        <v>36</v>
      </c>
      <c r="G20" s="29" t="s">
        <v>104</v>
      </c>
      <c r="H20" s="29" t="s">
        <v>77</v>
      </c>
      <c r="I20" s="29" t="s">
        <v>138</v>
      </c>
      <c r="J20" s="29" t="s">
        <v>143</v>
      </c>
      <c r="K20" s="29" t="s">
        <v>85</v>
      </c>
      <c r="L20" s="29" t="s">
        <v>81</v>
      </c>
      <c r="M20" s="29" t="s">
        <v>84</v>
      </c>
      <c r="N20" s="29" t="s">
        <v>67</v>
      </c>
      <c r="O20" s="29" t="s">
        <v>57</v>
      </c>
      <c r="P20" s="44" t="s">
        <v>76</v>
      </c>
      <c r="Q20" s="44" t="s">
        <v>101</v>
      </c>
      <c r="R20" s="44" t="s">
        <v>55</v>
      </c>
      <c r="S20" s="30" t="s">
        <v>24</v>
      </c>
      <c r="T20" s="84" t="s">
        <v>58</v>
      </c>
      <c r="U20" s="31">
        <f t="shared" si="1"/>
        <v>8</v>
      </c>
      <c r="V20" s="31">
        <v>17</v>
      </c>
      <c r="W20" s="31">
        <v>7</v>
      </c>
    </row>
    <row r="21" spans="2:23" ht="14.4" x14ac:dyDescent="0.3">
      <c r="B21" s="22" t="str">
        <f t="shared" si="0"/>
        <v>Carolina Panthers</v>
      </c>
      <c r="C21" s="23" t="s">
        <v>138</v>
      </c>
      <c r="D21" s="24" t="s">
        <v>57</v>
      </c>
      <c r="E21" s="24" t="s">
        <v>30</v>
      </c>
      <c r="F21" s="24" t="s">
        <v>79</v>
      </c>
      <c r="G21" s="24" t="s">
        <v>143</v>
      </c>
      <c r="H21" s="24" t="s">
        <v>64</v>
      </c>
      <c r="I21" s="24" t="s">
        <v>98</v>
      </c>
      <c r="J21" s="24" t="s">
        <v>103</v>
      </c>
      <c r="K21" s="24" t="s">
        <v>31</v>
      </c>
      <c r="L21" s="24" t="s">
        <v>104</v>
      </c>
      <c r="M21" s="24" t="s">
        <v>95</v>
      </c>
      <c r="N21" s="24" t="s">
        <v>94</v>
      </c>
      <c r="O21" s="24" t="s">
        <v>74</v>
      </c>
      <c r="P21" s="43" t="s">
        <v>72</v>
      </c>
      <c r="Q21" s="43" t="s">
        <v>93</v>
      </c>
      <c r="R21" s="43" t="s">
        <v>61</v>
      </c>
      <c r="S21" s="25" t="s">
        <v>47</v>
      </c>
      <c r="T21" s="85" t="s">
        <v>80</v>
      </c>
      <c r="U21" s="32">
        <f t="shared" si="1"/>
        <v>5</v>
      </c>
      <c r="V21" s="32">
        <v>2</v>
      </c>
      <c r="W21" s="32">
        <v>1</v>
      </c>
    </row>
    <row r="22" spans="2:23" ht="14.4" x14ac:dyDescent="0.3">
      <c r="B22" s="27" t="str">
        <f t="shared" si="0"/>
        <v>Chicago Bears</v>
      </c>
      <c r="C22" s="28" t="s">
        <v>31</v>
      </c>
      <c r="D22" s="29" t="s">
        <v>59</v>
      </c>
      <c r="E22" s="29" t="s">
        <v>64</v>
      </c>
      <c r="F22" s="29" t="s">
        <v>62</v>
      </c>
      <c r="G22" s="87" t="s">
        <v>67</v>
      </c>
      <c r="H22" s="29" t="s">
        <v>99</v>
      </c>
      <c r="I22" s="29" t="s">
        <v>143</v>
      </c>
      <c r="J22" s="29" t="s">
        <v>97</v>
      </c>
      <c r="K22" s="29" t="s">
        <v>63</v>
      </c>
      <c r="L22" s="29" t="s">
        <v>60</v>
      </c>
      <c r="M22" s="29" t="s">
        <v>69</v>
      </c>
      <c r="N22" s="29" t="s">
        <v>88</v>
      </c>
      <c r="O22" s="29" t="s">
        <v>21</v>
      </c>
      <c r="P22" s="44" t="s">
        <v>95</v>
      </c>
      <c r="Q22" s="44" t="s">
        <v>65</v>
      </c>
      <c r="R22" s="44" t="s">
        <v>79</v>
      </c>
      <c r="S22" s="30" t="s">
        <v>91</v>
      </c>
      <c r="T22" s="84" t="s">
        <v>90</v>
      </c>
      <c r="U22" s="31">
        <f t="shared" si="1"/>
        <v>7</v>
      </c>
      <c r="V22" s="31">
        <v>23</v>
      </c>
      <c r="W22" s="31">
        <v>3</v>
      </c>
    </row>
    <row r="23" spans="2:23" ht="14.4" x14ac:dyDescent="0.3">
      <c r="B23" s="22" t="str">
        <f t="shared" si="0"/>
        <v>Cincinnati Bengals</v>
      </c>
      <c r="C23" s="23" t="s">
        <v>105</v>
      </c>
      <c r="D23" s="24" t="s">
        <v>23</v>
      </c>
      <c r="E23" s="24" t="s">
        <v>89</v>
      </c>
      <c r="F23" s="88" t="s">
        <v>34</v>
      </c>
      <c r="G23" s="24" t="s">
        <v>66</v>
      </c>
      <c r="H23" s="24" t="s">
        <v>96</v>
      </c>
      <c r="I23" s="24" t="s">
        <v>143</v>
      </c>
      <c r="J23" s="24" t="s">
        <v>73</v>
      </c>
      <c r="K23" s="24" t="s">
        <v>83</v>
      </c>
      <c r="L23" s="24" t="s">
        <v>57</v>
      </c>
      <c r="M23" s="24" t="s">
        <v>102</v>
      </c>
      <c r="N23" s="24" t="s">
        <v>68</v>
      </c>
      <c r="O23" s="24" t="s">
        <v>75</v>
      </c>
      <c r="P23" s="43" t="s">
        <v>86</v>
      </c>
      <c r="Q23" s="43" t="s">
        <v>71</v>
      </c>
      <c r="R23" s="43" t="s">
        <v>107</v>
      </c>
      <c r="S23" s="25" t="s">
        <v>78</v>
      </c>
      <c r="T23" s="85" t="s">
        <v>77</v>
      </c>
      <c r="U23" s="32">
        <f t="shared" si="1"/>
        <v>7</v>
      </c>
      <c r="V23" s="32">
        <v>32</v>
      </c>
      <c r="W23" s="32">
        <v>21</v>
      </c>
    </row>
    <row r="24" spans="2:23" ht="14.4" x14ac:dyDescent="0.3">
      <c r="B24" s="27" t="str">
        <f t="shared" si="0"/>
        <v>Cleveland Browns</v>
      </c>
      <c r="C24" s="28" t="s">
        <v>81</v>
      </c>
      <c r="D24" s="29" t="s">
        <v>56</v>
      </c>
      <c r="E24" s="29" t="s">
        <v>62</v>
      </c>
      <c r="F24" s="29" t="s">
        <v>63</v>
      </c>
      <c r="G24" s="29" t="s">
        <v>89</v>
      </c>
      <c r="H24" s="29" t="s">
        <v>69</v>
      </c>
      <c r="I24" s="29" t="s">
        <v>60</v>
      </c>
      <c r="J24" s="29" t="s">
        <v>59</v>
      </c>
      <c r="K24" s="29" t="s">
        <v>82</v>
      </c>
      <c r="L24" s="29" t="s">
        <v>73</v>
      </c>
      <c r="M24" s="29" t="s">
        <v>143</v>
      </c>
      <c r="N24" s="29" t="s">
        <v>78</v>
      </c>
      <c r="O24" s="29" t="s">
        <v>77</v>
      </c>
      <c r="P24" s="44" t="s">
        <v>21</v>
      </c>
      <c r="Q24" s="44" t="s">
        <v>64</v>
      </c>
      <c r="R24" s="44" t="s">
        <v>67</v>
      </c>
      <c r="S24" s="30" t="s">
        <v>86</v>
      </c>
      <c r="T24" s="84" t="s">
        <v>83</v>
      </c>
      <c r="U24" s="31">
        <f t="shared" si="1"/>
        <v>11</v>
      </c>
      <c r="V24" s="31">
        <v>27</v>
      </c>
      <c r="W24" s="31">
        <v>30</v>
      </c>
    </row>
    <row r="25" spans="2:23" ht="14.4" x14ac:dyDescent="0.3">
      <c r="B25" s="22" t="str">
        <f t="shared" si="0"/>
        <v>Dallas Cowboys</v>
      </c>
      <c r="C25" s="23" t="s">
        <v>36</v>
      </c>
      <c r="D25" s="24" t="s">
        <v>76</v>
      </c>
      <c r="E25" s="24" t="s">
        <v>72</v>
      </c>
      <c r="F25" s="24" t="s">
        <v>74</v>
      </c>
      <c r="G25" s="24" t="s">
        <v>25</v>
      </c>
      <c r="H25" s="24" t="s">
        <v>143</v>
      </c>
      <c r="I25" s="24" t="s">
        <v>93</v>
      </c>
      <c r="J25" s="24" t="s">
        <v>66</v>
      </c>
      <c r="K25" s="24" t="s">
        <v>98</v>
      </c>
      <c r="L25" s="24" t="s">
        <v>79</v>
      </c>
      <c r="M25" s="24" t="s">
        <v>92</v>
      </c>
      <c r="N25" s="24" t="s">
        <v>80</v>
      </c>
      <c r="O25" s="24" t="s">
        <v>101</v>
      </c>
      <c r="P25" s="43" t="s">
        <v>88</v>
      </c>
      <c r="Q25" s="43" t="s">
        <v>24</v>
      </c>
      <c r="R25" s="43" t="s">
        <v>96</v>
      </c>
      <c r="S25" s="25" t="s">
        <v>95</v>
      </c>
      <c r="T25" s="85" t="s">
        <v>55</v>
      </c>
      <c r="U25" s="32">
        <f t="shared" si="1"/>
        <v>6</v>
      </c>
      <c r="V25" s="32">
        <v>20</v>
      </c>
      <c r="W25" s="32">
        <v>31</v>
      </c>
    </row>
    <row r="26" spans="2:23" ht="14.4" x14ac:dyDescent="0.3">
      <c r="B26" s="27" t="str">
        <f t="shared" si="0"/>
        <v>Denver Broncos</v>
      </c>
      <c r="C26" s="28" t="s">
        <v>78</v>
      </c>
      <c r="D26" s="29" t="s">
        <v>67</v>
      </c>
      <c r="E26" s="29" t="s">
        <v>99</v>
      </c>
      <c r="F26" s="29" t="s">
        <v>97</v>
      </c>
      <c r="G26" s="29" t="s">
        <v>105</v>
      </c>
      <c r="H26" s="29" t="s">
        <v>75</v>
      </c>
      <c r="I26" s="29" t="s">
        <v>143</v>
      </c>
      <c r="J26" s="29" t="s">
        <v>31</v>
      </c>
      <c r="K26" s="29" t="s">
        <v>100</v>
      </c>
      <c r="L26" s="29" t="s">
        <v>34</v>
      </c>
      <c r="M26" s="29" t="s">
        <v>106</v>
      </c>
      <c r="N26" s="29" t="s">
        <v>25</v>
      </c>
      <c r="O26" s="29" t="s">
        <v>63</v>
      </c>
      <c r="P26" s="44" t="s">
        <v>62</v>
      </c>
      <c r="Q26" s="44" t="s">
        <v>73</v>
      </c>
      <c r="R26" s="44" t="s">
        <v>77</v>
      </c>
      <c r="S26" s="30" t="s">
        <v>23</v>
      </c>
      <c r="T26" s="84" t="s">
        <v>69</v>
      </c>
      <c r="U26" s="31">
        <f t="shared" si="1"/>
        <v>7</v>
      </c>
      <c r="V26" s="31">
        <v>4</v>
      </c>
      <c r="W26" s="31">
        <v>5</v>
      </c>
    </row>
    <row r="27" spans="2:23" ht="14.4" x14ac:dyDescent="0.3">
      <c r="B27" s="22" t="str">
        <f t="shared" si="0"/>
        <v>Detroit Lions</v>
      </c>
      <c r="C27" s="23" t="s">
        <v>63</v>
      </c>
      <c r="D27" s="24" t="s">
        <v>65</v>
      </c>
      <c r="E27" s="24" t="s">
        <v>69</v>
      </c>
      <c r="F27" s="24" t="s">
        <v>64</v>
      </c>
      <c r="G27" s="24" t="s">
        <v>59</v>
      </c>
      <c r="H27" s="24" t="s">
        <v>90</v>
      </c>
      <c r="I27" s="24" t="s">
        <v>97</v>
      </c>
      <c r="J27" s="24" t="s">
        <v>67</v>
      </c>
      <c r="K27" s="88" t="s">
        <v>143</v>
      </c>
      <c r="L27" s="24" t="s">
        <v>88</v>
      </c>
      <c r="M27" s="24" t="s">
        <v>62</v>
      </c>
      <c r="N27" s="24" t="s">
        <v>98</v>
      </c>
      <c r="O27" s="24" t="s">
        <v>31</v>
      </c>
      <c r="P27" s="43" t="s">
        <v>60</v>
      </c>
      <c r="Q27" s="43" t="s">
        <v>74</v>
      </c>
      <c r="R27" s="43" t="s">
        <v>21</v>
      </c>
      <c r="S27" s="25" t="s">
        <v>106</v>
      </c>
      <c r="T27" s="85" t="s">
        <v>91</v>
      </c>
      <c r="U27" s="32">
        <f t="shared" si="1"/>
        <v>9</v>
      </c>
      <c r="V27" s="32">
        <v>22</v>
      </c>
      <c r="W27" s="32">
        <v>18</v>
      </c>
    </row>
    <row r="28" spans="2:23" ht="14.4" x14ac:dyDescent="0.3">
      <c r="B28" s="27" t="str">
        <f t="shared" si="0"/>
        <v>Green Bay Packers</v>
      </c>
      <c r="C28" s="28" t="s">
        <v>106</v>
      </c>
      <c r="D28" s="29" t="s">
        <v>66</v>
      </c>
      <c r="E28" s="29" t="s">
        <v>34</v>
      </c>
      <c r="F28" s="29" t="s">
        <v>71</v>
      </c>
      <c r="G28" s="29" t="s">
        <v>68</v>
      </c>
      <c r="H28" s="29" t="s">
        <v>23</v>
      </c>
      <c r="I28" s="29" t="s">
        <v>143</v>
      </c>
      <c r="J28" s="29" t="s">
        <v>107</v>
      </c>
      <c r="K28" s="29" t="s">
        <v>70</v>
      </c>
      <c r="L28" s="29" t="s">
        <v>91</v>
      </c>
      <c r="M28" s="29" t="s">
        <v>65</v>
      </c>
      <c r="N28" s="29" t="s">
        <v>90</v>
      </c>
      <c r="O28" s="29" t="s">
        <v>99</v>
      </c>
      <c r="P28" s="44" t="s">
        <v>55</v>
      </c>
      <c r="Q28" s="44" t="s">
        <v>105</v>
      </c>
      <c r="R28" s="44" t="s">
        <v>102</v>
      </c>
      <c r="S28" s="30" t="s">
        <v>97</v>
      </c>
      <c r="T28" s="84" t="s">
        <v>31</v>
      </c>
      <c r="U28" s="31">
        <f t="shared" si="1"/>
        <v>7</v>
      </c>
      <c r="V28" s="31">
        <v>18</v>
      </c>
      <c r="W28" s="31">
        <v>8</v>
      </c>
    </row>
    <row r="29" spans="2:23" ht="14.4" x14ac:dyDescent="0.3">
      <c r="B29" s="22" t="str">
        <f t="shared" si="0"/>
        <v>Houston Texans</v>
      </c>
      <c r="C29" s="23" t="s">
        <v>34</v>
      </c>
      <c r="D29" s="88" t="s">
        <v>70</v>
      </c>
      <c r="E29" s="24" t="s">
        <v>47</v>
      </c>
      <c r="F29" s="24" t="s">
        <v>61</v>
      </c>
      <c r="G29" s="24" t="s">
        <v>103</v>
      </c>
      <c r="H29" s="24" t="s">
        <v>138</v>
      </c>
      <c r="I29" s="24" t="s">
        <v>92</v>
      </c>
      <c r="J29" s="24" t="s">
        <v>56</v>
      </c>
      <c r="K29" s="24" t="s">
        <v>143</v>
      </c>
      <c r="L29" s="24" t="s">
        <v>82</v>
      </c>
      <c r="M29" s="24" t="s">
        <v>24</v>
      </c>
      <c r="N29" s="24" t="s">
        <v>30</v>
      </c>
      <c r="O29" s="24" t="s">
        <v>96</v>
      </c>
      <c r="P29" s="43" t="s">
        <v>25</v>
      </c>
      <c r="Q29" s="43" t="s">
        <v>100</v>
      </c>
      <c r="R29" s="43" t="s">
        <v>104</v>
      </c>
      <c r="S29" s="25" t="s">
        <v>127</v>
      </c>
      <c r="T29" s="85" t="s">
        <v>57</v>
      </c>
      <c r="U29" s="32">
        <f t="shared" si="1"/>
        <v>9</v>
      </c>
      <c r="V29" s="32">
        <v>6</v>
      </c>
      <c r="W29" s="32">
        <v>9</v>
      </c>
    </row>
    <row r="30" spans="2:23" ht="14.4" x14ac:dyDescent="0.3">
      <c r="B30" s="27" t="str">
        <f t="shared" si="0"/>
        <v>Indianapolis Colts</v>
      </c>
      <c r="C30" s="28" t="s">
        <v>96</v>
      </c>
      <c r="D30" s="29" t="s">
        <v>24</v>
      </c>
      <c r="E30" s="29" t="s">
        <v>104</v>
      </c>
      <c r="F30" s="29" t="s">
        <v>127</v>
      </c>
      <c r="G30" s="29" t="s">
        <v>87</v>
      </c>
      <c r="H30" s="29" t="s">
        <v>25</v>
      </c>
      <c r="I30" s="29" t="s">
        <v>30</v>
      </c>
      <c r="J30" s="29" t="s">
        <v>70</v>
      </c>
      <c r="K30" s="29" t="s">
        <v>69</v>
      </c>
      <c r="L30" s="87" t="s">
        <v>143</v>
      </c>
      <c r="M30" s="29" t="s">
        <v>61</v>
      </c>
      <c r="N30" s="29" t="s">
        <v>47</v>
      </c>
      <c r="O30" s="29" t="s">
        <v>73</v>
      </c>
      <c r="P30" s="44" t="s">
        <v>138</v>
      </c>
      <c r="Q30" s="44" t="s">
        <v>57</v>
      </c>
      <c r="R30" s="44" t="s">
        <v>92</v>
      </c>
      <c r="S30" s="30" t="s">
        <v>56</v>
      </c>
      <c r="T30" s="84" t="s">
        <v>103</v>
      </c>
      <c r="U30" s="31">
        <f t="shared" si="1"/>
        <v>10</v>
      </c>
      <c r="V30" s="31">
        <v>21</v>
      </c>
      <c r="W30" s="31">
        <v>25</v>
      </c>
    </row>
    <row r="31" spans="2:23" ht="14.4" x14ac:dyDescent="0.3">
      <c r="B31" s="22" t="str">
        <f t="shared" si="0"/>
        <v>Jacksonville Jaguars</v>
      </c>
      <c r="C31" s="23" t="s">
        <v>80</v>
      </c>
      <c r="D31" s="24" t="s">
        <v>85</v>
      </c>
      <c r="E31" s="24" t="s">
        <v>84</v>
      </c>
      <c r="F31" s="24" t="s">
        <v>100</v>
      </c>
      <c r="G31" s="24" t="s">
        <v>79</v>
      </c>
      <c r="H31" s="24" t="s">
        <v>57</v>
      </c>
      <c r="I31" s="24" t="s">
        <v>58</v>
      </c>
      <c r="J31" s="24" t="s">
        <v>143</v>
      </c>
      <c r="K31" s="24" t="s">
        <v>81</v>
      </c>
      <c r="L31" s="24" t="s">
        <v>89</v>
      </c>
      <c r="M31" s="24" t="s">
        <v>56</v>
      </c>
      <c r="N31" s="24" t="s">
        <v>23</v>
      </c>
      <c r="O31" s="24" t="s">
        <v>104</v>
      </c>
      <c r="P31" s="43" t="s">
        <v>103</v>
      </c>
      <c r="Q31" s="43" t="s">
        <v>72</v>
      </c>
      <c r="R31" s="43" t="s">
        <v>74</v>
      </c>
      <c r="S31" s="25" t="s">
        <v>87</v>
      </c>
      <c r="T31" s="85" t="s">
        <v>127</v>
      </c>
      <c r="U31" s="32">
        <f t="shared" si="1"/>
        <v>8</v>
      </c>
      <c r="V31" s="32">
        <v>9</v>
      </c>
      <c r="W31" s="32">
        <v>2</v>
      </c>
    </row>
    <row r="32" spans="2:23" ht="14.4" x14ac:dyDescent="0.3">
      <c r="B32" s="27" t="str">
        <f t="shared" si="0"/>
        <v>Kansas City Chiefs</v>
      </c>
      <c r="C32" s="28" t="s">
        <v>87</v>
      </c>
      <c r="D32" s="29" t="s">
        <v>69</v>
      </c>
      <c r="E32" s="29" t="s">
        <v>88</v>
      </c>
      <c r="F32" s="29" t="s">
        <v>82</v>
      </c>
      <c r="G32" s="29" t="s">
        <v>90</v>
      </c>
      <c r="H32" s="29" t="s">
        <v>65</v>
      </c>
      <c r="I32" s="29" t="s">
        <v>86</v>
      </c>
      <c r="J32" s="29" t="s">
        <v>91</v>
      </c>
      <c r="K32" s="29" t="s">
        <v>143</v>
      </c>
      <c r="L32" s="29" t="s">
        <v>107</v>
      </c>
      <c r="M32" s="29" t="s">
        <v>63</v>
      </c>
      <c r="N32" s="29" t="s">
        <v>58</v>
      </c>
      <c r="O32" s="29" t="s">
        <v>105</v>
      </c>
      <c r="P32" s="44" t="s">
        <v>23</v>
      </c>
      <c r="Q32" s="44" t="s">
        <v>89</v>
      </c>
      <c r="R32" s="44" t="s">
        <v>83</v>
      </c>
      <c r="S32" s="30" t="s">
        <v>62</v>
      </c>
      <c r="T32" s="84" t="s">
        <v>34</v>
      </c>
      <c r="U32" s="31">
        <f t="shared" si="1"/>
        <v>9</v>
      </c>
      <c r="V32" s="31">
        <v>16</v>
      </c>
      <c r="W32" s="31">
        <v>14</v>
      </c>
    </row>
    <row r="33" spans="2:23" ht="14.4" x14ac:dyDescent="0.3">
      <c r="B33" s="22" t="str">
        <f t="shared" si="0"/>
        <v>Miami Dolphins</v>
      </c>
      <c r="C33" s="23" t="s">
        <v>101</v>
      </c>
      <c r="D33" s="24" t="s">
        <v>138</v>
      </c>
      <c r="E33" s="24" t="s">
        <v>58</v>
      </c>
      <c r="F33" s="24" t="s">
        <v>24</v>
      </c>
      <c r="G33" s="24" t="s">
        <v>143</v>
      </c>
      <c r="H33" s="24" t="s">
        <v>104</v>
      </c>
      <c r="I33" s="24" t="s">
        <v>57</v>
      </c>
      <c r="J33" s="24" t="s">
        <v>84</v>
      </c>
      <c r="K33" s="24" t="s">
        <v>96</v>
      </c>
      <c r="L33" s="24" t="s">
        <v>76</v>
      </c>
      <c r="M33" s="24" t="s">
        <v>55</v>
      </c>
      <c r="N33" s="24" t="s">
        <v>81</v>
      </c>
      <c r="O33" s="24" t="s">
        <v>78</v>
      </c>
      <c r="P33" s="43" t="s">
        <v>36</v>
      </c>
      <c r="Q33" s="43" t="s">
        <v>63</v>
      </c>
      <c r="R33" s="43" t="s">
        <v>103</v>
      </c>
      <c r="S33" s="25" t="s">
        <v>25</v>
      </c>
      <c r="T33" s="85" t="s">
        <v>85</v>
      </c>
      <c r="U33" s="32">
        <f t="shared" si="1"/>
        <v>5</v>
      </c>
      <c r="V33" s="32">
        <v>19</v>
      </c>
      <c r="W33" s="32">
        <v>4</v>
      </c>
    </row>
    <row r="34" spans="2:23" ht="14.4" x14ac:dyDescent="0.3">
      <c r="B34" s="27" t="str">
        <f t="shared" si="0"/>
        <v>Minnesota Vikings</v>
      </c>
      <c r="C34" s="28" t="s">
        <v>71</v>
      </c>
      <c r="D34" s="29" t="s">
        <v>91</v>
      </c>
      <c r="E34" s="29" t="s">
        <v>23</v>
      </c>
      <c r="F34" s="29" t="s">
        <v>107</v>
      </c>
      <c r="G34" s="29" t="s">
        <v>143</v>
      </c>
      <c r="H34" s="29" t="s">
        <v>34</v>
      </c>
      <c r="I34" s="29" t="s">
        <v>99</v>
      </c>
      <c r="J34" s="29" t="s">
        <v>106</v>
      </c>
      <c r="K34" s="29" t="s">
        <v>68</v>
      </c>
      <c r="L34" s="29" t="s">
        <v>105</v>
      </c>
      <c r="M34" s="29" t="s">
        <v>31</v>
      </c>
      <c r="N34" s="29" t="s">
        <v>61</v>
      </c>
      <c r="O34" s="29" t="s">
        <v>66</v>
      </c>
      <c r="P34" s="44" t="s">
        <v>102</v>
      </c>
      <c r="Q34" s="44" t="s">
        <v>90</v>
      </c>
      <c r="R34" s="44" t="s">
        <v>36</v>
      </c>
      <c r="S34" s="30" t="s">
        <v>88</v>
      </c>
      <c r="T34" s="84" t="s">
        <v>97</v>
      </c>
      <c r="U34" s="31">
        <f t="shared" si="1"/>
        <v>5</v>
      </c>
      <c r="V34" s="31">
        <v>13</v>
      </c>
      <c r="W34" s="31">
        <v>13</v>
      </c>
    </row>
    <row r="35" spans="2:23" ht="14.4" x14ac:dyDescent="0.3">
      <c r="B35" s="22" t="str">
        <f t="shared" si="0"/>
        <v>New England Patriots</v>
      </c>
      <c r="C35" s="23" t="s">
        <v>86</v>
      </c>
      <c r="D35" s="24" t="s">
        <v>96</v>
      </c>
      <c r="E35" s="24" t="s">
        <v>127</v>
      </c>
      <c r="F35" s="24" t="s">
        <v>143</v>
      </c>
      <c r="G35" s="24" t="s">
        <v>94</v>
      </c>
      <c r="H35" s="24" t="s">
        <v>100</v>
      </c>
      <c r="I35" s="24" t="s">
        <v>24</v>
      </c>
      <c r="J35" s="24" t="s">
        <v>85</v>
      </c>
      <c r="K35" s="24" t="s">
        <v>95</v>
      </c>
      <c r="L35" s="24" t="s">
        <v>93</v>
      </c>
      <c r="M35" s="24" t="s">
        <v>58</v>
      </c>
      <c r="N35" s="24" t="s">
        <v>107</v>
      </c>
      <c r="O35" s="24" t="s">
        <v>98</v>
      </c>
      <c r="P35" s="43" t="s">
        <v>87</v>
      </c>
      <c r="Q35" s="43" t="s">
        <v>56</v>
      </c>
      <c r="R35" s="89" t="s">
        <v>81</v>
      </c>
      <c r="S35" s="25" t="s">
        <v>92</v>
      </c>
      <c r="T35" s="85" t="s">
        <v>25</v>
      </c>
      <c r="U35" s="32">
        <f t="shared" si="1"/>
        <v>4</v>
      </c>
      <c r="V35" s="32">
        <v>24</v>
      </c>
      <c r="W35" s="32">
        <v>19</v>
      </c>
    </row>
    <row r="36" spans="2:23" ht="14.4" x14ac:dyDescent="0.3">
      <c r="B36" s="27" t="str">
        <f t="shared" si="0"/>
        <v>New Orleans Saints</v>
      </c>
      <c r="C36" s="28" t="s">
        <v>102</v>
      </c>
      <c r="D36" s="29" t="s">
        <v>47</v>
      </c>
      <c r="E36" s="29" t="s">
        <v>70</v>
      </c>
      <c r="F36" s="29" t="s">
        <v>55</v>
      </c>
      <c r="G36" s="29" t="s">
        <v>76</v>
      </c>
      <c r="H36" s="29" t="s">
        <v>72</v>
      </c>
      <c r="I36" s="29" t="s">
        <v>100</v>
      </c>
      <c r="J36" s="29" t="s">
        <v>36</v>
      </c>
      <c r="K36" s="29" t="s">
        <v>56</v>
      </c>
      <c r="L36" s="29" t="s">
        <v>101</v>
      </c>
      <c r="M36" s="29" t="s">
        <v>143</v>
      </c>
      <c r="N36" s="29" t="s">
        <v>87</v>
      </c>
      <c r="O36" s="29" t="s">
        <v>80</v>
      </c>
      <c r="P36" s="44" t="s">
        <v>79</v>
      </c>
      <c r="Q36" s="44" t="s">
        <v>91</v>
      </c>
      <c r="R36" s="44" t="s">
        <v>127</v>
      </c>
      <c r="S36" s="30" t="s">
        <v>61</v>
      </c>
      <c r="T36" s="84" t="s">
        <v>30</v>
      </c>
      <c r="U36" s="31">
        <f t="shared" si="1"/>
        <v>11</v>
      </c>
      <c r="V36" s="31">
        <v>5</v>
      </c>
      <c r="W36" s="31">
        <v>6</v>
      </c>
    </row>
    <row r="37" spans="2:23" ht="14.4" x14ac:dyDescent="0.3">
      <c r="B37" s="22" t="str">
        <f t="shared" si="0"/>
        <v>New York Giants</v>
      </c>
      <c r="C37" s="23" t="s">
        <v>94</v>
      </c>
      <c r="D37" s="24" t="s">
        <v>72</v>
      </c>
      <c r="E37" s="24" t="s">
        <v>95</v>
      </c>
      <c r="F37" s="24" t="s">
        <v>96</v>
      </c>
      <c r="G37" s="24" t="s">
        <v>21</v>
      </c>
      <c r="H37" s="24" t="s">
        <v>76</v>
      </c>
      <c r="I37" s="24" t="s">
        <v>55</v>
      </c>
      <c r="J37" s="24" t="s">
        <v>74</v>
      </c>
      <c r="K37" s="24" t="s">
        <v>79</v>
      </c>
      <c r="L37" s="24" t="s">
        <v>25</v>
      </c>
      <c r="M37" s="24" t="s">
        <v>143</v>
      </c>
      <c r="N37" s="24" t="s">
        <v>101</v>
      </c>
      <c r="O37" s="24" t="s">
        <v>24</v>
      </c>
      <c r="P37" s="43" t="s">
        <v>92</v>
      </c>
      <c r="Q37" s="43" t="s">
        <v>80</v>
      </c>
      <c r="R37" s="43" t="s">
        <v>65</v>
      </c>
      <c r="S37" s="25" t="s">
        <v>98</v>
      </c>
      <c r="T37" s="85" t="s">
        <v>36</v>
      </c>
      <c r="U37" s="32">
        <f t="shared" si="1"/>
        <v>11</v>
      </c>
      <c r="V37" s="32">
        <v>8</v>
      </c>
      <c r="W37" s="32">
        <v>24</v>
      </c>
    </row>
    <row r="38" spans="2:23" ht="14.4" x14ac:dyDescent="0.3">
      <c r="B38" s="27" t="str">
        <f t="shared" si="0"/>
        <v>New York Jets</v>
      </c>
      <c r="C38" s="28" t="s">
        <v>83</v>
      </c>
      <c r="D38" s="29" t="s">
        <v>100</v>
      </c>
      <c r="E38" s="29" t="s">
        <v>98</v>
      </c>
      <c r="F38" s="29" t="s">
        <v>92</v>
      </c>
      <c r="G38" s="29" t="s">
        <v>143</v>
      </c>
      <c r="H38" s="29" t="s">
        <v>95</v>
      </c>
      <c r="I38" s="29" t="s">
        <v>84</v>
      </c>
      <c r="J38" s="29" t="s">
        <v>105</v>
      </c>
      <c r="K38" s="29" t="s">
        <v>127</v>
      </c>
      <c r="L38" s="29" t="s">
        <v>58</v>
      </c>
      <c r="M38" s="29" t="s">
        <v>87</v>
      </c>
      <c r="N38" s="29" t="s">
        <v>85</v>
      </c>
      <c r="O38" s="29" t="s">
        <v>93</v>
      </c>
      <c r="P38" s="90" t="s">
        <v>56</v>
      </c>
      <c r="Q38" s="44" t="s">
        <v>94</v>
      </c>
      <c r="R38" s="44" t="s">
        <v>25</v>
      </c>
      <c r="S38" s="30" t="s">
        <v>96</v>
      </c>
      <c r="T38" s="84" t="s">
        <v>24</v>
      </c>
      <c r="U38" s="31">
        <f t="shared" si="1"/>
        <v>5</v>
      </c>
      <c r="V38" s="31">
        <v>11</v>
      </c>
      <c r="W38" s="31">
        <v>10</v>
      </c>
    </row>
    <row r="39" spans="2:23" ht="14.4" x14ac:dyDescent="0.3">
      <c r="B39" s="22" t="str">
        <f t="shared" si="0"/>
        <v>Oakland Raiders</v>
      </c>
      <c r="C39" s="23" t="s">
        <v>77</v>
      </c>
      <c r="D39" s="24" t="s">
        <v>78</v>
      </c>
      <c r="E39" s="24" t="s">
        <v>75</v>
      </c>
      <c r="F39" s="24" t="s">
        <v>106</v>
      </c>
      <c r="G39" s="24" t="s">
        <v>69</v>
      </c>
      <c r="H39" s="24" t="s">
        <v>143</v>
      </c>
      <c r="I39" s="24" t="s">
        <v>63</v>
      </c>
      <c r="J39" s="24" t="s">
        <v>24</v>
      </c>
      <c r="K39" s="24" t="s">
        <v>73</v>
      </c>
      <c r="L39" s="24" t="s">
        <v>97</v>
      </c>
      <c r="M39" s="24" t="s">
        <v>99</v>
      </c>
      <c r="N39" s="24" t="s">
        <v>104</v>
      </c>
      <c r="O39" s="24" t="s">
        <v>34</v>
      </c>
      <c r="P39" s="43" t="s">
        <v>107</v>
      </c>
      <c r="Q39" s="43" t="s">
        <v>31</v>
      </c>
      <c r="R39" s="43" t="s">
        <v>23</v>
      </c>
      <c r="S39" s="25" t="s">
        <v>67</v>
      </c>
      <c r="T39" s="85" t="s">
        <v>62</v>
      </c>
      <c r="U39" s="32">
        <f t="shared" si="1"/>
        <v>6</v>
      </c>
      <c r="V39" s="32">
        <v>12</v>
      </c>
      <c r="W39" s="32">
        <v>16</v>
      </c>
    </row>
    <row r="40" spans="2:23" ht="14.4" x14ac:dyDescent="0.3">
      <c r="B40" s="27" t="str">
        <f t="shared" si="0"/>
        <v>Philadelphia Eagles</v>
      </c>
      <c r="C40" s="28" t="s">
        <v>61</v>
      </c>
      <c r="D40" s="29" t="s">
        <v>55</v>
      </c>
      <c r="E40" s="29" t="s">
        <v>81</v>
      </c>
      <c r="F40" s="29" t="s">
        <v>101</v>
      </c>
      <c r="G40" s="29" t="s">
        <v>30</v>
      </c>
      <c r="H40" s="29" t="s">
        <v>36</v>
      </c>
      <c r="I40" s="29" t="s">
        <v>70</v>
      </c>
      <c r="J40" s="29" t="s">
        <v>143</v>
      </c>
      <c r="K40" s="29" t="s">
        <v>94</v>
      </c>
      <c r="L40" s="29" t="s">
        <v>85</v>
      </c>
      <c r="M40" s="29" t="s">
        <v>47</v>
      </c>
      <c r="N40" s="29" t="s">
        <v>99</v>
      </c>
      <c r="O40" s="29" t="s">
        <v>84</v>
      </c>
      <c r="P40" s="44" t="s">
        <v>58</v>
      </c>
      <c r="Q40" s="44" t="s">
        <v>59</v>
      </c>
      <c r="R40" s="44" t="s">
        <v>95</v>
      </c>
      <c r="S40" s="30" t="s">
        <v>93</v>
      </c>
      <c r="T40" s="84" t="s">
        <v>98</v>
      </c>
      <c r="U40" s="31">
        <f t="shared" si="1"/>
        <v>8</v>
      </c>
      <c r="V40" s="31">
        <v>10</v>
      </c>
      <c r="W40" s="31">
        <v>26</v>
      </c>
    </row>
    <row r="41" spans="2:23" ht="14.4" x14ac:dyDescent="0.3">
      <c r="B41" s="22" t="str">
        <f t="shared" si="0"/>
        <v>Pittsburgh Steelers</v>
      </c>
      <c r="C41" s="23" t="s">
        <v>84</v>
      </c>
      <c r="D41" s="24" t="s">
        <v>21</v>
      </c>
      <c r="E41" s="24" t="s">
        <v>60</v>
      </c>
      <c r="F41" s="24" t="s">
        <v>78</v>
      </c>
      <c r="G41" s="24" t="s">
        <v>63</v>
      </c>
      <c r="H41" s="24" t="s">
        <v>59</v>
      </c>
      <c r="I41" s="24" t="s">
        <v>67</v>
      </c>
      <c r="J41" s="24" t="s">
        <v>77</v>
      </c>
      <c r="K41" s="24" t="s">
        <v>62</v>
      </c>
      <c r="L41" s="24" t="s">
        <v>83</v>
      </c>
      <c r="M41" s="24" t="s">
        <v>143</v>
      </c>
      <c r="N41" s="24" t="s">
        <v>64</v>
      </c>
      <c r="O41" s="24" t="s">
        <v>103</v>
      </c>
      <c r="P41" s="43" t="s">
        <v>82</v>
      </c>
      <c r="Q41" s="43" t="s">
        <v>69</v>
      </c>
      <c r="R41" s="43" t="s">
        <v>89</v>
      </c>
      <c r="S41" s="25" t="s">
        <v>75</v>
      </c>
      <c r="T41" s="85" t="s">
        <v>86</v>
      </c>
      <c r="U41" s="32">
        <f t="shared" si="1"/>
        <v>11</v>
      </c>
      <c r="V41" s="32">
        <v>31</v>
      </c>
      <c r="W41" s="32">
        <v>28</v>
      </c>
    </row>
    <row r="42" spans="2:23" ht="14.4" x14ac:dyDescent="0.3">
      <c r="B42" s="27" t="str">
        <f t="shared" si="0"/>
        <v>San Diego Chargers</v>
      </c>
      <c r="C42" s="28" t="s">
        <v>91</v>
      </c>
      <c r="D42" s="29" t="s">
        <v>82</v>
      </c>
      <c r="E42" s="29" t="s">
        <v>65</v>
      </c>
      <c r="F42" s="29" t="s">
        <v>83</v>
      </c>
      <c r="G42" s="29" t="s">
        <v>86</v>
      </c>
      <c r="H42" s="29" t="s">
        <v>88</v>
      </c>
      <c r="I42" s="29" t="s">
        <v>62</v>
      </c>
      <c r="J42" s="29" t="s">
        <v>89</v>
      </c>
      <c r="K42" s="29" t="s">
        <v>90</v>
      </c>
      <c r="L42" s="29" t="s">
        <v>143</v>
      </c>
      <c r="M42" s="29" t="s">
        <v>34</v>
      </c>
      <c r="N42" s="29" t="s">
        <v>138</v>
      </c>
      <c r="O42" s="29" t="s">
        <v>69</v>
      </c>
      <c r="P42" s="44" t="s">
        <v>67</v>
      </c>
      <c r="Q42" s="44" t="s">
        <v>85</v>
      </c>
      <c r="R42" s="44" t="s">
        <v>105</v>
      </c>
      <c r="S42" s="30" t="s">
        <v>107</v>
      </c>
      <c r="T42" s="84" t="s">
        <v>23</v>
      </c>
      <c r="U42" s="31">
        <f t="shared" si="1"/>
        <v>10</v>
      </c>
      <c r="V42" s="31">
        <v>7</v>
      </c>
      <c r="W42" s="31">
        <v>11</v>
      </c>
    </row>
    <row r="43" spans="2:23" ht="14.4" x14ac:dyDescent="0.3">
      <c r="B43" s="22" t="str">
        <f t="shared" si="0"/>
        <v>Seattle Seahawks</v>
      </c>
      <c r="C43" s="23" t="s">
        <v>60</v>
      </c>
      <c r="D43" s="24" t="s">
        <v>88</v>
      </c>
      <c r="E43" s="24" t="s">
        <v>90</v>
      </c>
      <c r="F43" s="24" t="s">
        <v>91</v>
      </c>
      <c r="G43" s="24" t="s">
        <v>82</v>
      </c>
      <c r="H43" s="24" t="s">
        <v>80</v>
      </c>
      <c r="I43" s="24" t="s">
        <v>71</v>
      </c>
      <c r="J43" s="24" t="s">
        <v>94</v>
      </c>
      <c r="K43" s="24" t="s">
        <v>143</v>
      </c>
      <c r="L43" s="24" t="s">
        <v>59</v>
      </c>
      <c r="M43" s="24" t="s">
        <v>21</v>
      </c>
      <c r="N43" s="24" t="s">
        <v>86</v>
      </c>
      <c r="O43" s="24" t="s">
        <v>65</v>
      </c>
      <c r="P43" s="43" t="s">
        <v>89</v>
      </c>
      <c r="Q43" s="43" t="s">
        <v>83</v>
      </c>
      <c r="R43" s="43" t="s">
        <v>68</v>
      </c>
      <c r="S43" s="25" t="s">
        <v>102</v>
      </c>
      <c r="T43" s="85" t="s">
        <v>66</v>
      </c>
      <c r="U43" s="32">
        <f t="shared" si="1"/>
        <v>9</v>
      </c>
      <c r="V43" s="32">
        <v>29</v>
      </c>
      <c r="W43" s="32">
        <v>29</v>
      </c>
    </row>
    <row r="44" spans="2:23" ht="14.4" x14ac:dyDescent="0.3">
      <c r="B44" s="27" t="str">
        <f t="shared" si="0"/>
        <v>San Francisco 49ers</v>
      </c>
      <c r="C44" s="28" t="s">
        <v>97</v>
      </c>
      <c r="D44" s="29" t="s">
        <v>73</v>
      </c>
      <c r="E44" s="29" t="s">
        <v>102</v>
      </c>
      <c r="F44" s="29" t="s">
        <v>31</v>
      </c>
      <c r="G44" s="29" t="s">
        <v>93</v>
      </c>
      <c r="H44" s="29" t="s">
        <v>78</v>
      </c>
      <c r="I44" s="29" t="s">
        <v>66</v>
      </c>
      <c r="J44" s="29" t="s">
        <v>60</v>
      </c>
      <c r="K44" s="29" t="s">
        <v>72</v>
      </c>
      <c r="L44" s="29" t="s">
        <v>143</v>
      </c>
      <c r="M44" s="29" t="s">
        <v>64</v>
      </c>
      <c r="N44" s="29" t="s">
        <v>59</v>
      </c>
      <c r="O44" s="29" t="s">
        <v>106</v>
      </c>
      <c r="P44" s="44" t="s">
        <v>75</v>
      </c>
      <c r="Q44" s="44" t="s">
        <v>77</v>
      </c>
      <c r="R44" s="44" t="s">
        <v>99</v>
      </c>
      <c r="S44" s="30" t="s">
        <v>68</v>
      </c>
      <c r="T44" s="84" t="s">
        <v>21</v>
      </c>
      <c r="U44" s="31">
        <f t="shared" si="1"/>
        <v>10</v>
      </c>
      <c r="V44" s="31">
        <v>30</v>
      </c>
      <c r="W44" s="31">
        <v>15</v>
      </c>
    </row>
    <row r="45" spans="2:23" ht="14.4" x14ac:dyDescent="0.3">
      <c r="B45" s="22" t="str">
        <f t="shared" si="0"/>
        <v>St. Louis Rams</v>
      </c>
      <c r="C45" s="23" t="s">
        <v>66</v>
      </c>
      <c r="D45" s="24" t="s">
        <v>101</v>
      </c>
      <c r="E45" s="24" t="s">
        <v>86</v>
      </c>
      <c r="F45" s="24" t="s">
        <v>102</v>
      </c>
      <c r="G45" s="24" t="s">
        <v>88</v>
      </c>
      <c r="H45" s="24" t="s">
        <v>143</v>
      </c>
      <c r="I45" s="24" t="s">
        <v>83</v>
      </c>
      <c r="J45" s="24" t="s">
        <v>21</v>
      </c>
      <c r="K45" s="24" t="s">
        <v>65</v>
      </c>
      <c r="L45" s="24" t="s">
        <v>90</v>
      </c>
      <c r="M45" s="24" t="s">
        <v>89</v>
      </c>
      <c r="N45" s="24" t="s">
        <v>82</v>
      </c>
      <c r="O45" s="24" t="s">
        <v>59</v>
      </c>
      <c r="P45" s="43" t="s">
        <v>91</v>
      </c>
      <c r="Q45" s="43" t="s">
        <v>47</v>
      </c>
      <c r="R45" s="43" t="s">
        <v>64</v>
      </c>
      <c r="S45" s="25" t="s">
        <v>71</v>
      </c>
      <c r="T45" s="85" t="s">
        <v>68</v>
      </c>
      <c r="U45" s="32">
        <f t="shared" si="1"/>
        <v>6</v>
      </c>
      <c r="V45" s="32">
        <v>26</v>
      </c>
      <c r="W45" s="32">
        <v>23</v>
      </c>
    </row>
    <row r="46" spans="2:23" ht="14.4" x14ac:dyDescent="0.3">
      <c r="B46" s="27" t="str">
        <f t="shared" si="0"/>
        <v>Tampa Bay Buccaneers</v>
      </c>
      <c r="C46" s="28" t="s">
        <v>56</v>
      </c>
      <c r="D46" s="29" t="s">
        <v>74</v>
      </c>
      <c r="E46" s="29" t="s">
        <v>87</v>
      </c>
      <c r="F46" s="29" t="s">
        <v>80</v>
      </c>
      <c r="G46" s="29" t="s">
        <v>127</v>
      </c>
      <c r="H46" s="29" t="s">
        <v>143</v>
      </c>
      <c r="I46" s="29" t="s">
        <v>101</v>
      </c>
      <c r="J46" s="29" t="s">
        <v>61</v>
      </c>
      <c r="K46" s="29" t="s">
        <v>36</v>
      </c>
      <c r="L46" s="29" t="s">
        <v>55</v>
      </c>
      <c r="M46" s="29" t="s">
        <v>76</v>
      </c>
      <c r="N46" s="29" t="s">
        <v>100</v>
      </c>
      <c r="O46" s="29" t="s">
        <v>72</v>
      </c>
      <c r="P46" s="44" t="s">
        <v>30</v>
      </c>
      <c r="Q46" s="44" t="s">
        <v>60</v>
      </c>
      <c r="R46" s="44" t="s">
        <v>90</v>
      </c>
      <c r="S46" s="30" t="s">
        <v>70</v>
      </c>
      <c r="T46" s="84" t="s">
        <v>47</v>
      </c>
      <c r="U46" s="31">
        <f t="shared" si="1"/>
        <v>6</v>
      </c>
      <c r="V46" s="31">
        <v>1</v>
      </c>
      <c r="W46" s="31">
        <v>12</v>
      </c>
    </row>
    <row r="47" spans="2:23" ht="14.4" x14ac:dyDescent="0.3">
      <c r="B47" s="22" t="str">
        <f t="shared" si="0"/>
        <v>Tennessee Titans</v>
      </c>
      <c r="C47" s="23" t="s">
        <v>79</v>
      </c>
      <c r="D47" s="24" t="s">
        <v>75</v>
      </c>
      <c r="E47" s="24" t="s">
        <v>103</v>
      </c>
      <c r="F47" s="24" t="s">
        <v>143</v>
      </c>
      <c r="G47" s="24" t="s">
        <v>58</v>
      </c>
      <c r="H47" s="24" t="s">
        <v>85</v>
      </c>
      <c r="I47" s="24" t="s">
        <v>72</v>
      </c>
      <c r="J47" s="24" t="s">
        <v>87</v>
      </c>
      <c r="K47" s="24" t="s">
        <v>74</v>
      </c>
      <c r="L47" s="24" t="s">
        <v>80</v>
      </c>
      <c r="M47" s="24" t="s">
        <v>138</v>
      </c>
      <c r="N47" s="88" t="s">
        <v>62</v>
      </c>
      <c r="O47" s="24" t="s">
        <v>127</v>
      </c>
      <c r="P47" s="43" t="s">
        <v>81</v>
      </c>
      <c r="Q47" s="43" t="s">
        <v>84</v>
      </c>
      <c r="R47" s="43" t="s">
        <v>57</v>
      </c>
      <c r="S47" s="25" t="s">
        <v>100</v>
      </c>
      <c r="T47" s="85" t="s">
        <v>56</v>
      </c>
      <c r="U47" s="32">
        <f t="shared" si="1"/>
        <v>4</v>
      </c>
      <c r="V47" s="32">
        <v>14</v>
      </c>
      <c r="W47" s="32">
        <v>32</v>
      </c>
    </row>
    <row r="48" spans="2:23" ht="15" thickBot="1" x14ac:dyDescent="0.35">
      <c r="B48" s="47" t="str">
        <f t="shared" si="0"/>
        <v>Washington Redskins</v>
      </c>
      <c r="C48" s="33" t="s">
        <v>85</v>
      </c>
      <c r="D48" s="34" t="s">
        <v>68</v>
      </c>
      <c r="E48" s="34" t="s">
        <v>93</v>
      </c>
      <c r="F48" s="34" t="s">
        <v>98</v>
      </c>
      <c r="G48" s="34" t="s">
        <v>61</v>
      </c>
      <c r="H48" s="34" t="s">
        <v>81</v>
      </c>
      <c r="I48" s="34" t="s">
        <v>47</v>
      </c>
      <c r="J48" s="34" t="s">
        <v>143</v>
      </c>
      <c r="K48" s="34" t="s">
        <v>84</v>
      </c>
      <c r="L48" s="34" t="s">
        <v>30</v>
      </c>
      <c r="M48" s="34" t="s">
        <v>70</v>
      </c>
      <c r="N48" s="34" t="s">
        <v>36</v>
      </c>
      <c r="O48" s="34" t="s">
        <v>55</v>
      </c>
      <c r="P48" s="45" t="s">
        <v>106</v>
      </c>
      <c r="Q48" s="45" t="s">
        <v>58</v>
      </c>
      <c r="R48" s="45" t="s">
        <v>76</v>
      </c>
      <c r="S48" s="35" t="s">
        <v>94</v>
      </c>
      <c r="T48" s="86" t="s">
        <v>95</v>
      </c>
      <c r="U48" s="36">
        <f t="shared" si="1"/>
        <v>8</v>
      </c>
      <c r="V48" s="36">
        <v>15</v>
      </c>
      <c r="W48" s="36">
        <v>17</v>
      </c>
    </row>
    <row r="49" spans="2:3" ht="4.5" customHeight="1" thickTop="1" x14ac:dyDescent="0.2"/>
    <row r="50" spans="2:3" ht="13.8" x14ac:dyDescent="0.3">
      <c r="B50" s="46" t="s">
        <v>361</v>
      </c>
      <c r="C50" s="46"/>
    </row>
    <row r="51" spans="2:3" ht="13.8" x14ac:dyDescent="0.3">
      <c r="B51" s="46" t="s">
        <v>124</v>
      </c>
      <c r="C51" s="46"/>
    </row>
  </sheetData>
  <phoneticPr fontId="2" type="noConversion"/>
  <conditionalFormatting sqref="C17:R48">
    <cfRule type="cellIs" dxfId="0" priority="3" stopIfTrue="1" operator="equal">
      <formula>"BYE"</formula>
    </cfRule>
  </conditionalFormatting>
  <conditionalFormatting sqref="V17:V48">
    <cfRule type="colorScale" priority="2">
      <colorScale>
        <cfvo type="min"/>
        <cfvo type="percentile" val="50"/>
        <cfvo type="max"/>
        <color rgb="FF63BE7B"/>
        <color rgb="FFFFEB84"/>
        <color rgb="FFF8696B"/>
      </colorScale>
    </cfRule>
  </conditionalFormatting>
  <conditionalFormatting sqref="W17:W48">
    <cfRule type="colorScale" priority="1">
      <colorScale>
        <cfvo type="min"/>
        <cfvo type="percentile" val="50"/>
        <cfvo type="max"/>
        <color rgb="FF63BE7B"/>
        <color rgb="FFFFEB84"/>
        <color rgb="FFF8696B"/>
      </colorScale>
    </cfRule>
  </conditionalFormatting>
  <hyperlinks>
    <hyperlink ref="W1" r:id="rId1" display="http://www.fantasycube.com/"/>
  </hyperlinks>
  <pageMargins left="0.75" right="0.75" top="1" bottom="1" header="0.5" footer="0.5"/>
  <pageSetup scale="65" orientation="landscape" r:id="rId2"/>
  <headerFooter alignWithMargins="0">
    <oddFooter>&amp;L&amp;"Verdana,Regular"&amp;8(c) theExcelNinja.com. Free for personal use.&amp;R&amp;"Verdana,Regular"&amp;8[&amp;A]  Page &amp;P of &amp;N</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3"/>
  </sheetPr>
  <dimension ref="A1:J38"/>
  <sheetViews>
    <sheetView workbookViewId="0">
      <selection activeCell="G5" sqref="G5"/>
    </sheetView>
  </sheetViews>
  <sheetFormatPr defaultColWidth="9.109375" defaultRowHeight="13.8" x14ac:dyDescent="0.3"/>
  <cols>
    <col min="1" max="1" width="3" style="8" customWidth="1"/>
    <col min="2" max="2" width="9.5546875" style="8" customWidth="1"/>
    <col min="3" max="3" width="21.88671875" style="8" bestFit="1" customWidth="1"/>
    <col min="4" max="8" width="9.109375" style="8"/>
    <col min="9" max="9" width="17.33203125" style="8" customWidth="1"/>
    <col min="10" max="10" width="49" style="8" customWidth="1"/>
    <col min="11" max="16384" width="9.109375" style="8"/>
  </cols>
  <sheetData>
    <row r="1" spans="1:10" ht="22.2" x14ac:dyDescent="0.3">
      <c r="A1" s="1" t="s">
        <v>122</v>
      </c>
      <c r="B1" s="19"/>
      <c r="C1" s="19"/>
      <c r="D1" s="19"/>
      <c r="E1" s="19"/>
      <c r="F1" s="19"/>
      <c r="G1" s="19"/>
      <c r="H1" s="19"/>
      <c r="I1" s="19"/>
      <c r="J1" s="2" t="str">
        <f>lkpCopyright</f>
        <v>© FantasyCube.com</v>
      </c>
    </row>
    <row r="2" spans="1:10" s="20" customFormat="1" ht="17.399999999999999" x14ac:dyDescent="0.3">
      <c r="J2" s="21"/>
    </row>
    <row r="3" spans="1:10" ht="18.600000000000001" thickBot="1" x14ac:dyDescent="0.4">
      <c r="B3" s="9" t="s">
        <v>119</v>
      </c>
    </row>
    <row r="4" spans="1:10" ht="14.4" thickBot="1" x14ac:dyDescent="0.35">
      <c r="B4" s="10" t="s">
        <v>118</v>
      </c>
      <c r="C4" s="11" t="s">
        <v>108</v>
      </c>
      <c r="F4" s="16" t="s">
        <v>120</v>
      </c>
      <c r="G4" s="17">
        <v>2015</v>
      </c>
      <c r="I4" s="16" t="s">
        <v>121</v>
      </c>
      <c r="J4" s="18" t="s">
        <v>125</v>
      </c>
    </row>
    <row r="5" spans="1:10" x14ac:dyDescent="0.3">
      <c r="B5" s="12" t="s">
        <v>34</v>
      </c>
      <c r="C5" s="13" t="s">
        <v>172</v>
      </c>
    </row>
    <row r="6" spans="1:10" x14ac:dyDescent="0.3">
      <c r="B6" s="12" t="s">
        <v>97</v>
      </c>
      <c r="C6" s="13" t="s">
        <v>166</v>
      </c>
    </row>
    <row r="7" spans="1:10" x14ac:dyDescent="0.3">
      <c r="B7" s="12" t="s">
        <v>98</v>
      </c>
      <c r="C7" s="13" t="s">
        <v>158</v>
      </c>
    </row>
    <row r="8" spans="1:10" x14ac:dyDescent="0.3">
      <c r="B8" s="12" t="s">
        <v>57</v>
      </c>
      <c r="C8" s="13" t="s">
        <v>150</v>
      </c>
    </row>
    <row r="9" spans="1:10" x14ac:dyDescent="0.3">
      <c r="B9" s="12" t="s">
        <v>66</v>
      </c>
      <c r="C9" s="13" t="s">
        <v>169</v>
      </c>
    </row>
    <row r="10" spans="1:10" x14ac:dyDescent="0.3">
      <c r="B10" s="12" t="s">
        <v>36</v>
      </c>
      <c r="C10" s="13" t="s">
        <v>148</v>
      </c>
    </row>
    <row r="11" spans="1:10" x14ac:dyDescent="0.3">
      <c r="B11" s="12" t="s">
        <v>58</v>
      </c>
      <c r="C11" s="13" t="s">
        <v>147</v>
      </c>
    </row>
    <row r="12" spans="1:10" x14ac:dyDescent="0.3">
      <c r="B12" s="12" t="s">
        <v>83</v>
      </c>
      <c r="C12" s="13" t="s">
        <v>170</v>
      </c>
    </row>
    <row r="13" spans="1:10" x14ac:dyDescent="0.3">
      <c r="B13" s="12" t="s">
        <v>95</v>
      </c>
      <c r="C13" s="13" t="s">
        <v>152</v>
      </c>
    </row>
    <row r="14" spans="1:10" x14ac:dyDescent="0.3">
      <c r="B14" s="12" t="s">
        <v>31</v>
      </c>
      <c r="C14" s="13" t="s">
        <v>163</v>
      </c>
    </row>
    <row r="15" spans="1:10" x14ac:dyDescent="0.3">
      <c r="B15" s="12" t="s">
        <v>25</v>
      </c>
      <c r="C15" s="13" t="s">
        <v>155</v>
      </c>
    </row>
    <row r="16" spans="1:10" x14ac:dyDescent="0.3">
      <c r="B16" s="12" t="s">
        <v>91</v>
      </c>
      <c r="C16" s="13" t="s">
        <v>151</v>
      </c>
    </row>
    <row r="17" spans="2:3" x14ac:dyDescent="0.3">
      <c r="B17" s="12" t="s">
        <v>90</v>
      </c>
      <c r="C17" s="13" t="s">
        <v>153</v>
      </c>
    </row>
    <row r="18" spans="2:3" x14ac:dyDescent="0.3">
      <c r="B18" s="12" t="s">
        <v>78</v>
      </c>
      <c r="C18" s="13" t="s">
        <v>171</v>
      </c>
    </row>
    <row r="19" spans="2:3" x14ac:dyDescent="0.3">
      <c r="B19" s="12" t="s">
        <v>103</v>
      </c>
      <c r="C19" s="13" t="s">
        <v>145</v>
      </c>
    </row>
    <row r="20" spans="2:3" x14ac:dyDescent="0.3">
      <c r="B20" s="12" t="s">
        <v>62</v>
      </c>
      <c r="C20" s="13" t="s">
        <v>174</v>
      </c>
    </row>
    <row r="21" spans="2:3" x14ac:dyDescent="0.3">
      <c r="B21" s="12" t="s">
        <v>30</v>
      </c>
      <c r="C21" s="13" t="s">
        <v>156</v>
      </c>
    </row>
    <row r="22" spans="2:3" x14ac:dyDescent="0.3">
      <c r="B22" s="12" t="s">
        <v>127</v>
      </c>
      <c r="C22" s="13" t="s">
        <v>159</v>
      </c>
    </row>
    <row r="23" spans="2:3" x14ac:dyDescent="0.3">
      <c r="B23" s="12" t="s">
        <v>23</v>
      </c>
      <c r="C23" s="13" t="s">
        <v>167</v>
      </c>
    </row>
    <row r="24" spans="2:3" x14ac:dyDescent="0.3">
      <c r="B24" s="12" t="s">
        <v>59</v>
      </c>
      <c r="C24" s="13" t="s">
        <v>165</v>
      </c>
    </row>
    <row r="25" spans="2:3" x14ac:dyDescent="0.3">
      <c r="B25" s="12" t="s">
        <v>56</v>
      </c>
      <c r="C25" s="13" t="s">
        <v>144</v>
      </c>
    </row>
    <row r="26" spans="2:3" x14ac:dyDescent="0.3">
      <c r="B26" s="12" t="s">
        <v>68</v>
      </c>
      <c r="C26" s="13" t="s">
        <v>149</v>
      </c>
    </row>
    <row r="27" spans="2:3" x14ac:dyDescent="0.3">
      <c r="B27" s="12" t="s">
        <v>77</v>
      </c>
      <c r="C27" s="13" t="s">
        <v>160</v>
      </c>
    </row>
    <row r="28" spans="2:3" x14ac:dyDescent="0.3">
      <c r="B28" s="12" t="s">
        <v>69</v>
      </c>
      <c r="C28" s="13" t="s">
        <v>175</v>
      </c>
    </row>
    <row r="29" spans="2:3" x14ac:dyDescent="0.3">
      <c r="B29" s="12" t="s">
        <v>72</v>
      </c>
      <c r="C29" s="13" t="s">
        <v>168</v>
      </c>
    </row>
    <row r="30" spans="2:3" x14ac:dyDescent="0.3">
      <c r="B30" s="12" t="s">
        <v>21</v>
      </c>
      <c r="C30" s="13" t="s">
        <v>157</v>
      </c>
    </row>
    <row r="31" spans="2:3" x14ac:dyDescent="0.3">
      <c r="B31" s="12" t="s">
        <v>55</v>
      </c>
      <c r="C31" s="13" t="s">
        <v>173</v>
      </c>
    </row>
    <row r="32" spans="2:3" x14ac:dyDescent="0.3">
      <c r="B32" s="12" t="s">
        <v>24</v>
      </c>
      <c r="C32" s="13" t="s">
        <v>154</v>
      </c>
    </row>
    <row r="33" spans="2:3" x14ac:dyDescent="0.3">
      <c r="B33" s="12" t="s">
        <v>80</v>
      </c>
      <c r="C33" s="13" t="s">
        <v>162</v>
      </c>
    </row>
    <row r="34" spans="2:3" x14ac:dyDescent="0.3">
      <c r="B34" s="12" t="s">
        <v>86</v>
      </c>
      <c r="C34" s="13" t="s">
        <v>164</v>
      </c>
    </row>
    <row r="35" spans="2:3" x14ac:dyDescent="0.3">
      <c r="B35" s="12" t="s">
        <v>47</v>
      </c>
      <c r="C35" s="13" t="s">
        <v>161</v>
      </c>
    </row>
    <row r="36" spans="2:3" ht="14.4" thickBot="1" x14ac:dyDescent="0.35">
      <c r="B36" s="14" t="s">
        <v>85</v>
      </c>
      <c r="C36" s="15" t="s">
        <v>146</v>
      </c>
    </row>
    <row r="38" spans="2:3" ht="18" x14ac:dyDescent="0.35">
      <c r="B38" s="9"/>
    </row>
  </sheetData>
  <phoneticPr fontId="2" type="noConversion"/>
  <hyperlinks>
    <hyperlink ref="J1" r:id="rId1" display="TheExcelNinja.com "/>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Offense_Proj</vt:lpstr>
      <vt:lpstr>Offense_2014</vt:lpstr>
      <vt:lpstr>Reference_Sheet</vt:lpstr>
      <vt:lpstr>lkpTables</vt:lpstr>
      <vt:lpstr>lkpBye</vt:lpstr>
      <vt:lpstr>lkpByeTeam</vt:lpstr>
      <vt:lpstr>lkpCopyright</vt:lpstr>
      <vt:lpstr>lkpTeam</vt:lpstr>
      <vt:lpstr>lkpTeamName</vt:lpstr>
      <vt:lpstr>lkpYear</vt:lpstr>
      <vt:lpstr>Offense_2014!Print_Titles</vt:lpstr>
      <vt:lpstr>Offense_Proj!Print_Titles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FantasyCube Fantasy Football Stats</dc:title>
  <dc:subject>NFL</dc:subject>
  <dc:creator>FantasyCube.com &amp; Aziyo.com</dc:creator>
  <cp:keywords>NFL, fantasy football</cp:keywords>
  <dc:description>If you find this useful, share it, tweet it, leave a comment, or consider donating. It takes several hours to put this together. With your help it is what is today!</dc:description>
  <cp:lastModifiedBy>Aziyo Consulting</cp:lastModifiedBy>
  <cp:lastPrinted>2012-08-16T04:37:24Z</cp:lastPrinted>
  <dcterms:created xsi:type="dcterms:W3CDTF">2012-08-16T04:44:42Z</dcterms:created>
  <dcterms:modified xsi:type="dcterms:W3CDTF">2015-09-03T23:04:52Z</dcterms:modified>
  <cp:version>2012-08-26</cp:version>
</cp:coreProperties>
</file>